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2 久田（21新城市～35弥富市）\完成（データ名、倍率等修正すること）\"/>
    </mc:Choice>
  </mc:AlternateContent>
  <workbookProtection workbookAlgorithmName="SHA-512" workbookHashValue="1dvV4CX8j2rXrgV1ns3wQnWd8aRoOUGnCF/QDqQfOJfcOJproQxhkGxrHW2u0aTYSsLUJlb5Re73YSn51D0gjg==" workbookSaltValue="KRASsvu6w6Evdw23DJKv5g==" workbookSpinCount="100000" lockStructure="1"/>
  <bookViews>
    <workbookView xWindow="0" yWindow="0" windowWidth="24000" windowHeight="95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L10" i="4"/>
  <c r="AD10" i="4"/>
  <c r="I10" i="4"/>
  <c r="B10" i="4"/>
  <c r="AL8" i="4"/>
  <c r="AD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<sst xmlns="http://schemas.openxmlformats.org/spreadsheetml/2006/main" count="319" uniqueCount="116">
  <si>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</si>
  <si>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</si>
  <si>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</si>
  <si>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</si>
  <si>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</si>
  <si>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</si>
  <si>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</si>
  <si>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</si>
  <si>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</si>
  <si>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</si>
  <si>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</si>
  <si>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</si>
  <si>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</si>
  <si>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</si>
  <si>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</si>
  <si>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</si>
  <si>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</si>
  <si>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</si>
  <si>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</si>
  <si>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</si>
  <si>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</si>
  <si>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</si>
  <si>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</si>
  <si>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</si>
  <si>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</si>
  <si>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</si>
  <si>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</si>
  <si>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</si>
  <si>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</si>
  <si>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</si>
  <si>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</si>
  <si>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</si>
  <si>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</si>
  <si>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</si>
  <si>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</si>
  <si>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</si>
  <si>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</si>
  <si>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</si>
  <si>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</si>
  <si>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</si>
  <si>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</si>
  <si>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</si>
  <si>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</si>
  <si>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</si>
  <si>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</si>
  <si>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</si>
  <si>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</si>
  <si>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</si>
  <si>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</si>
  <si>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</si>
  <si>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</si>
  <si>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</si>
  <si>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</si>
  <si>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</si>
  <si>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</si>
  <si>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</si>
  <si>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</si>
  <si>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</si>
  <si>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</si>
  <si>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</si>
  <si>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</si>
  <si>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</si>
  <si>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</si>
  <si>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</si>
  <si>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</si>
  <si>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</si>
  <si>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</si>
  <si>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</si>
  <si>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</si>
  <si>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</si>
  <si>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</si>
  <si>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</si>
  <si>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</si>
  <si>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</si>
  <si>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</si>
  <si>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</si>
  <si>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</si>
  <si>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</si>
  <si>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</si>
  <si>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</si>
  <si>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</si>
  <si>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</si>
  <si>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</si>
  <si>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</si>
  <si>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</si>
  <si>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</si>
  <si>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</si>
  <si>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</si>
  <si>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</si>
  <si>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</si>
  <si>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</si>
  <si>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</si>
  <si>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</si>
  <si>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</si>
  <si>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</si>
  <si>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</si>
  <si>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</si>
  <si>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</si>
  <si>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</si>
  <si>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</si>
  <si>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</si>
  <si>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</si>
  <si>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</si>
  <si>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</si>
  <si>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</si>
  <si>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</si>
  <si>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</si>
  <si>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</si>
  <si>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</si>
  <si>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</si>
  <si>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</si>
  <si>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</si>
  <si>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</si>
  <si>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農業集落排水施設は、昭和54年度から順次供用を開始し、現時点では、法定耐用年数（50年）に達している管渠はない。
　今後は、ストックマネジメント手法を取り入れた状態監視保全等の維持管理を行い、将来の更新等を見据えた管渠施設の長寿命化に取り組む必要がある。</t>
    <phoneticPr fontId="4"/>
  </si>
  <si>
    <t>　本市下水道事業会計は、令和2年4月1日より、地方公営企業法を全適用し、公営企業会計へ移行しているため、移行後の数値のみが記載されている。
　①経常収支比率は、100.25%で、100%を上回っているものの、類似団体と比較すると低い数値となっている。また、⑤経費回収率も類似団体と比較すると低くなっていることから、経費削減、使用料改定及び水洗化率の向上など、経営状況の改善を進める必要がある。
　③流動比率は、41.56%となっているが、これは流動負債に建設改良費等の財源に充てた企業債が含まれていることによる影響が大きい。また、⑥汚水処理原価は、類似団体と比較すると低い数値となっている。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今後も水洗化率の向上、維持管理費の削減に努めるとともに施設の統廃合を検討する必要がある。
　④企業債残高対事業規模比率は、類似団体の平均値と比較すると低い数値となっている。令和2年度は償還額に対して借入額が下回っており、今後も企業債残高は減少する見込みである。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⑦施設利用率については、類似団体と比較して高い数値であるが、今後は人口減少等により、有収水量の減少が予想される。そのため接続数等を注視し、不明水対策も行っていく必要がある。
　⑧水洗化率は、類似団体と比較して高い数値であるが、引き続き啓発活動を行い水洗化率を上げていく必要がある。</t>
    <rPh sb="1" eb="2">
      <t>ホン</t>
    </rPh>
    <rPh sb="2" eb="3">
      <t>シ</t>
    </rPh>
    <rPh sb="3" eb="6">
      <t>ゲスイドウ</t>
    </rPh>
    <rPh sb="6" eb="8">
      <t>ジギョウ</t>
    </rPh>
    <rPh sb="8" eb="10">
      <t>カイケイ</t>
    </rPh>
    <rPh sb="12" eb="14">
      <t>レイワ</t>
    </rPh>
    <rPh sb="15" eb="16">
      <t>ネン</t>
    </rPh>
    <rPh sb="17" eb="18">
      <t>ガツ</t>
    </rPh>
    <rPh sb="19" eb="20">
      <t>ニチ</t>
    </rPh>
    <rPh sb="23" eb="25">
      <t>チホウ</t>
    </rPh>
    <rPh sb="25" eb="27">
      <t>コウエイ</t>
    </rPh>
    <rPh sb="27" eb="29">
      <t>キギョウ</t>
    </rPh>
    <rPh sb="29" eb="30">
      <t>ホウ</t>
    </rPh>
    <rPh sb="31" eb="32">
      <t>ゼン</t>
    </rPh>
    <rPh sb="32" eb="34">
      <t>テキヨウ</t>
    </rPh>
    <rPh sb="36" eb="38">
      <t>コウエイ</t>
    </rPh>
    <rPh sb="38" eb="40">
      <t>キギョウ</t>
    </rPh>
    <rPh sb="40" eb="42">
      <t>カイケイ</t>
    </rPh>
    <rPh sb="43" eb="45">
      <t>イコウ</t>
    </rPh>
    <rPh sb="52" eb="54">
      <t>イコウ</t>
    </rPh>
    <rPh sb="54" eb="55">
      <t>ゴ</t>
    </rPh>
    <rPh sb="56" eb="58">
      <t>スウチ</t>
    </rPh>
    <rPh sb="61" eb="63">
      <t>キサイ</t>
    </rPh>
    <rPh sb="72" eb="74">
      <t>ケイジョウ</t>
    </rPh>
    <rPh sb="74" eb="76">
      <t>シュウシ</t>
    </rPh>
    <rPh sb="76" eb="78">
      <t>ヒリツ</t>
    </rPh>
    <rPh sb="104" eb="106">
      <t>ルイジ</t>
    </rPh>
    <rPh sb="106" eb="108">
      <t>ダンタイ</t>
    </rPh>
    <rPh sb="109" eb="111">
      <t>ヒカク</t>
    </rPh>
    <rPh sb="114" eb="115">
      <t>ヒク</t>
    </rPh>
    <rPh sb="116" eb="118">
      <t>スウチ</t>
    </rPh>
    <rPh sb="129" eb="131">
      <t>ケイヒ</t>
    </rPh>
    <rPh sb="131" eb="133">
      <t>カイシュウ</t>
    </rPh>
    <rPh sb="133" eb="134">
      <t>リツ</t>
    </rPh>
    <rPh sb="135" eb="137">
      <t>ルイジ</t>
    </rPh>
    <rPh sb="137" eb="139">
      <t>ダンタイ</t>
    </rPh>
    <rPh sb="140" eb="142">
      <t>ヒカク</t>
    </rPh>
    <rPh sb="145" eb="146">
      <t>ヒク</t>
    </rPh>
    <rPh sb="157" eb="159">
      <t>ケイヒ</t>
    </rPh>
    <rPh sb="159" eb="161">
      <t>サクゲン</t>
    </rPh>
    <rPh sb="162" eb="165">
      <t>シヨウリョウ</t>
    </rPh>
    <rPh sb="165" eb="167">
      <t>カイテイ</t>
    </rPh>
    <rPh sb="167" eb="168">
      <t>オヨ</t>
    </rPh>
    <rPh sb="169" eb="172">
      <t>スイセンカ</t>
    </rPh>
    <rPh sb="172" eb="173">
      <t>リツ</t>
    </rPh>
    <rPh sb="174" eb="176">
      <t>コウジョウ</t>
    </rPh>
    <rPh sb="179" eb="181">
      <t>ケイエイ</t>
    </rPh>
    <rPh sb="181" eb="183">
      <t>ジョウキョウ</t>
    </rPh>
    <rPh sb="184" eb="186">
      <t>カイゼン</t>
    </rPh>
    <rPh sb="187" eb="188">
      <t>スス</t>
    </rPh>
    <rPh sb="190" eb="192">
      <t>ヒツヨウ</t>
    </rPh>
    <rPh sb="199" eb="201">
      <t>リュウドウ</t>
    </rPh>
    <rPh sb="201" eb="203">
      <t>ヒリツ</t>
    </rPh>
    <rPh sb="222" eb="224">
      <t>リュウドウ</t>
    </rPh>
    <rPh sb="224" eb="226">
      <t>フサイ</t>
    </rPh>
    <rPh sb="227" eb="229">
      <t>ケンセツ</t>
    </rPh>
    <rPh sb="229" eb="231">
      <t>カイリョウ</t>
    </rPh>
    <rPh sb="231" eb="232">
      <t>ヒ</t>
    </rPh>
    <rPh sb="232" eb="233">
      <t>トウ</t>
    </rPh>
    <rPh sb="234" eb="236">
      <t>ザイゲン</t>
    </rPh>
    <rPh sb="237" eb="238">
      <t>ア</t>
    </rPh>
    <rPh sb="240" eb="242">
      <t>キギョウ</t>
    </rPh>
    <rPh sb="242" eb="243">
      <t>サイ</t>
    </rPh>
    <rPh sb="244" eb="245">
      <t>フク</t>
    </rPh>
    <rPh sb="255" eb="257">
      <t>エイキョウ</t>
    </rPh>
    <rPh sb="258" eb="259">
      <t>オオ</t>
    </rPh>
    <rPh sb="297" eb="299">
      <t>コンゴ</t>
    </rPh>
    <rPh sb="344" eb="347">
      <t>キギョウサイ</t>
    </rPh>
    <rPh sb="347" eb="349">
      <t>ザンダカ</t>
    </rPh>
    <rPh sb="349" eb="350">
      <t>タイ</t>
    </rPh>
    <rPh sb="350" eb="352">
      <t>ジギョウ</t>
    </rPh>
    <rPh sb="352" eb="354">
      <t>キボ</t>
    </rPh>
    <rPh sb="354" eb="356">
      <t>ヒリツ</t>
    </rPh>
    <rPh sb="358" eb="360">
      <t>ルイジ</t>
    </rPh>
    <rPh sb="360" eb="362">
      <t>ダンタイ</t>
    </rPh>
    <rPh sb="363" eb="366">
      <t>ヘイキンチ</t>
    </rPh>
    <rPh sb="367" eb="369">
      <t>ヒカク</t>
    </rPh>
    <rPh sb="372" eb="373">
      <t>ヒク</t>
    </rPh>
    <rPh sb="374" eb="376">
      <t>スウチ</t>
    </rPh>
    <rPh sb="383" eb="385">
      <t>レイワ</t>
    </rPh>
    <rPh sb="386" eb="388">
      <t>ネンド</t>
    </rPh>
    <rPh sb="389" eb="391">
      <t>ショウカン</t>
    </rPh>
    <rPh sb="391" eb="392">
      <t>ガク</t>
    </rPh>
    <rPh sb="393" eb="394">
      <t>タイ</t>
    </rPh>
    <rPh sb="396" eb="398">
      <t>カリイレ</t>
    </rPh>
    <rPh sb="398" eb="399">
      <t>ガク</t>
    </rPh>
    <rPh sb="400" eb="402">
      <t>シタマワ</t>
    </rPh>
    <rPh sb="407" eb="409">
      <t>コンゴ</t>
    </rPh>
    <rPh sb="410" eb="412">
      <t>キギョウ</t>
    </rPh>
    <rPh sb="412" eb="413">
      <t>サイ</t>
    </rPh>
    <rPh sb="413" eb="415">
      <t>ザンダカ</t>
    </rPh>
    <rPh sb="416" eb="418">
      <t>ゲンショウ</t>
    </rPh>
    <rPh sb="420" eb="422">
      <t>ミコ</t>
    </rPh>
    <rPh sb="430" eb="432">
      <t>シセツ</t>
    </rPh>
    <rPh sb="432" eb="435">
      <t>リヨウリツ</t>
    </rPh>
    <rPh sb="441" eb="443">
      <t>ルイジダ</t>
    </rPh>
    <rPh sb="491" eb="492">
      <t>スウ</t>
    </rPh>
    <rPh sb="492" eb="493">
      <t>トウ</t>
    </rPh>
    <rPh sb="494" eb="496">
      <t>チュウシ</t>
    </rPh>
    <rPh sb="498" eb="500">
      <t>フメイ</t>
    </rPh>
    <rPh sb="500" eb="501">
      <t>スイ</t>
    </rPh>
    <rPh sb="501" eb="503">
      <t>タイサク</t>
    </rPh>
    <rPh sb="504" eb="505">
      <t>オコナ</t>
    </rPh>
    <rPh sb="509" eb="511">
      <t>ヒツヨウ</t>
    </rPh>
    <rPh sb="518" eb="521">
      <t>スイセンカ</t>
    </rPh>
    <rPh sb="521" eb="522">
      <t>リツ</t>
    </rPh>
    <rPh sb="524" eb="528">
      <t>ルイジダンタイ</t>
    </rPh>
    <rPh sb="529" eb="531">
      <t>ヒカク</t>
    </rPh>
    <rPh sb="533" eb="534">
      <t>タカ</t>
    </rPh>
    <rPh sb="535" eb="537">
      <t>スウチ</t>
    </rPh>
    <rPh sb="542" eb="543">
      <t>ヒ</t>
    </rPh>
    <rPh sb="544" eb="545">
      <t>ツヅ</t>
    </rPh>
    <rPh sb="546" eb="548">
      <t>ケイハツ</t>
    </rPh>
    <rPh sb="548" eb="550">
      <t>カツドウ</t>
    </rPh>
    <rPh sb="551" eb="552">
      <t>オコナ</t>
    </rPh>
    <rPh sb="553" eb="556">
      <t>スイセンカ</t>
    </rPh>
    <rPh sb="556" eb="557">
      <t>リツ</t>
    </rPh>
    <rPh sb="558" eb="559">
      <t>ア</t>
    </rPh>
    <rPh sb="563" eb="565">
      <t>ヒツヨウ</t>
    </rPh>
    <phoneticPr fontId="4"/>
  </si>
  <si>
    <t>　本市では、経営判断に必要な損益の認識、資産・負債等を正確に把握する必要があることから、令和2年4月1日から地方公営企業法を適用した。
　施設建設は概ね完了しており、維持管理が中心となっている。
　今後は、引き続き水洗化率の向上に努めるとともに施設の統廃合について検討を進め、下水道使用料の安定的な確保と汚水処理に係る経費削減による経費回収率の向上に取り組む必要がある。
　令和2年度経営戦略策定済み。令和7年度見直し予定。</t>
    <rPh sb="201" eb="203">
      <t>レイワ</t>
    </rPh>
    <rPh sb="204" eb="206">
      <t>ネンド</t>
    </rPh>
    <rPh sb="206" eb="208">
      <t>ミナオ</t>
    </rPh>
    <rPh sb="209" eb="21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</si>
</sst>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E7-4EFF-A50C-D1027A9FF4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CE7-4EFF-A50C-D1027A9FF4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66.790000000000006</c:v>
                </c:pt>
              </c:numCache>
            </c:numRef>
          </c:val>
          <c:extLst>
            <c:ext xmlns:c16="http://schemas.microsoft.com/office/drawing/2014/chart" uri="{C3380CC4-5D6E-409C-BE32-E72D297353CC}">
              <c16:uniqueId val="{00000000-60BE-47C5-9BBC-08452355B5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55.26</c:v>
                </c:pt>
              </c:numCache>
            </c:numRef>
          </c:val>
          <c:smooth val="0"/>
          <c:extLst>
            <c:ext xmlns:c16="http://schemas.microsoft.com/office/drawing/2014/chart" uri="{C3380CC4-5D6E-409C-BE32-E72D297353CC}">
              <c16:uniqueId val="{00000001-60BE-47C5-9BBC-08452355B5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90.08</c:v>
                </c:pt>
              </c:numCache>
            </c:numRef>
          </c:val>
          <c:extLst>
            <c:ext xmlns:c16="http://schemas.microsoft.com/office/drawing/2014/chart" uri="{C3380CC4-5D6E-409C-BE32-E72D297353CC}">
              <c16:uniqueId val="{00000000-D2D1-4584-9BF1-1B96A28AF7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90.52</c:v>
                </c:pt>
              </c:numCache>
            </c:numRef>
          </c:val>
          <c:smooth val="0"/>
          <c:extLst>
            <c:ext xmlns:c16="http://schemas.microsoft.com/office/drawing/2014/chart" uri="{C3380CC4-5D6E-409C-BE32-E72D297353CC}">
              <c16:uniqueId val="{00000001-D2D1-4584-9BF1-1B96A28AF7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100.25</c:v>
                </c:pt>
              </c:numCache>
            </c:numRef>
          </c:val>
          <c:extLst>
            <c:ext xmlns:c16="http://schemas.microsoft.com/office/drawing/2014/chart" uri="{C3380CC4-5D6E-409C-BE32-E72D297353CC}">
              <c16:uniqueId val="{00000000-B12D-4829-AD53-EF15333C18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103.09</c:v>
                </c:pt>
              </c:numCache>
            </c:numRef>
          </c:val>
          <c:smooth val="0"/>
          <c:extLst>
            <c:ext xmlns:c16="http://schemas.microsoft.com/office/drawing/2014/chart" uri="{C3380CC4-5D6E-409C-BE32-E72D297353CC}">
              <c16:uniqueId val="{00000001-B12D-4829-AD53-EF15333C18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AA36-4E3A-B1A7-2A0EBE4466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c:v>
                </c:pt>
              </c:numCache>
            </c:numRef>
          </c:val>
          <c:smooth val="0"/>
          <c:extLst>
            <c:ext xmlns:c16="http://schemas.microsoft.com/office/drawing/2014/chart" uri="{C3380CC4-5D6E-409C-BE32-E72D297353CC}">
              <c16:uniqueId val="{00000001-AA36-4E3A-B1A7-2A0EBE4466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F2-4AA5-9187-FEC5D01985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8F2-4AA5-9187-FEC5D01985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9F-4E8C-8FC0-DA20100412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101.24</c:v>
                </c:pt>
              </c:numCache>
            </c:numRef>
          </c:val>
          <c:smooth val="0"/>
          <c:extLst>
            <c:ext xmlns:c16="http://schemas.microsoft.com/office/drawing/2014/chart" uri="{C3380CC4-5D6E-409C-BE32-E72D297353CC}">
              <c16:uniqueId val="{00000001-B29F-4E8C-8FC0-DA20100412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41.56</c:v>
                </c:pt>
              </c:numCache>
            </c:numRef>
          </c:val>
          <c:extLst>
            <c:ext xmlns:c16="http://schemas.microsoft.com/office/drawing/2014/chart" uri="{C3380CC4-5D6E-409C-BE32-E72D297353CC}">
              <c16:uniqueId val="{00000000-C19B-426F-A927-EB6B638C4C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37.24</c:v>
                </c:pt>
              </c:numCache>
            </c:numRef>
          </c:val>
          <c:smooth val="0"/>
          <c:extLst>
            <c:ext xmlns:c16="http://schemas.microsoft.com/office/drawing/2014/chart" uri="{C3380CC4-5D6E-409C-BE32-E72D297353CC}">
              <c16:uniqueId val="{00000001-C19B-426F-A927-EB6B638C4C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477.8</c:v>
                </c:pt>
              </c:numCache>
            </c:numRef>
          </c:val>
          <c:extLst>
            <c:ext xmlns:c16="http://schemas.microsoft.com/office/drawing/2014/chart" uri="{C3380CC4-5D6E-409C-BE32-E72D297353CC}">
              <c16:uniqueId val="{00000000-BC7B-43D7-84D1-09B2AB402C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783.8</c:v>
                </c:pt>
              </c:numCache>
            </c:numRef>
          </c:val>
          <c:smooth val="0"/>
          <c:extLst>
            <c:ext xmlns:c16="http://schemas.microsoft.com/office/drawing/2014/chart" uri="{C3380CC4-5D6E-409C-BE32-E72D297353CC}">
              <c16:uniqueId val="{00000001-BC7B-43D7-84D1-09B2AB402C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50.49</c:v>
                </c:pt>
              </c:numCache>
            </c:numRef>
          </c:val>
          <c:extLst>
            <c:ext xmlns:c16="http://schemas.microsoft.com/office/drawing/2014/chart" uri="{C3380CC4-5D6E-409C-BE32-E72D297353CC}">
              <c16:uniqueId val="{00000000-228D-487F-B0B9-426275699E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68.11</c:v>
                </c:pt>
              </c:numCache>
            </c:numRef>
          </c:val>
          <c:smooth val="0"/>
          <c:extLst>
            <c:ext xmlns:c16="http://schemas.microsoft.com/office/drawing/2014/chart" uri="{C3380CC4-5D6E-409C-BE32-E72D297353CC}">
              <c16:uniqueId val="{00000001-228D-487F-B0B9-426275699E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7926-4810-9378-C3D057E9E4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222.41</c:v>
                </c:pt>
              </c:numCache>
            </c:numRef>
          </c:val>
          <c:smooth val="0"/>
          <c:extLst>
            <c:ext xmlns:c16="http://schemas.microsoft.com/office/drawing/2014/chart" uri="{C3380CC4-5D6E-409C-BE32-E72D297353CC}">
              <c16:uniqueId val="{00000001-7926-4810-9378-C3D057E9E4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愛知県　田原市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F1</v>
      </c>
      <c r="X8" s="78"/>
      <c r="Y8" s="78"/>
      <c r="Z8" s="78"/>
      <c r="AA8" s="78"/>
      <c r="AB8" s="78"/>
      <c r="AC8" s="78"/>
      <c r="AD8" s="79" t="str">
        <f>データ!$M$6</f>
        <v>非設置</v>
      </c>
      <c r="AE8" s="79"/>
      <c r="AF8" s="79"/>
      <c r="AG8" s="79"/>
      <c r="AH8" s="79"/>
      <c r="AI8" s="79"/>
      <c r="AJ8" s="79"/>
      <c r="AK8" s="3"/>
      <c r="AL8" s="75">
        <f>データ!S6</f>
        <v>60895</v>
      </c>
      <c r="AM8" s="75"/>
      <c r="AN8" s="75"/>
      <c r="AO8" s="75"/>
      <c r="AP8" s="75"/>
      <c r="AQ8" s="75"/>
      <c r="AR8" s="75"/>
      <c r="AS8" s="75"/>
      <c r="AT8" s="74">
        <f>データ!T6</f>
        <v>191.12</v>
      </c>
      <c r="AU8" s="74"/>
      <c r="AV8" s="74"/>
      <c r="AW8" s="74"/>
      <c r="AX8" s="74"/>
      <c r="AY8" s="74"/>
      <c r="AZ8" s="74"/>
      <c r="BA8" s="74"/>
      <c r="BB8" s="74">
        <f>データ!U6</f>
        <v>318.62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82.13</v>
      </c>
      <c r="J10" s="74"/>
      <c r="K10" s="74"/>
      <c r="L10" s="74"/>
      <c r="M10" s="74"/>
      <c r="N10" s="74"/>
      <c r="O10" s="74"/>
      <c r="P10" s="74">
        <f>データ!P6</f>
        <v>39.75</v>
      </c>
      <c r="Q10" s="74"/>
      <c r="R10" s="74"/>
      <c r="S10" s="74"/>
      <c r="T10" s="74"/>
      <c r="U10" s="74"/>
      <c r="V10" s="74"/>
      <c r="W10" s="74">
        <f>データ!Q6</f>
        <v>87.89</v>
      </c>
      <c r="X10" s="74"/>
      <c r="Y10" s="74"/>
      <c r="Z10" s="74"/>
      <c r="AA10" s="74"/>
      <c r="AB10" s="74"/>
      <c r="AC10" s="74"/>
      <c r="AD10" s="75">
        <f>データ!R6</f>
        <v>2095</v>
      </c>
      <c r="AE10" s="75"/>
      <c r="AF10" s="75"/>
      <c r="AG10" s="75"/>
      <c r="AH10" s="75"/>
      <c r="AI10" s="75"/>
      <c r="AJ10" s="75"/>
      <c r="AK10" s="2"/>
      <c r="AL10" s="75">
        <f>データ!V6</f>
        <v>24090</v>
      </c>
      <c r="AM10" s="75"/>
      <c r="AN10" s="75"/>
      <c r="AO10" s="75"/>
      <c r="AP10" s="75"/>
      <c r="AQ10" s="75"/>
      <c r="AR10" s="75"/>
      <c r="AS10" s="75"/>
      <c r="AT10" s="74">
        <f>データ!W6</f>
        <v>16</v>
      </c>
      <c r="AU10" s="74"/>
      <c r="AV10" s="74"/>
      <c r="AW10" s="74"/>
      <c r="AX10" s="74"/>
      <c r="AY10" s="74"/>
      <c r="AZ10" s="74"/>
      <c r="BA10" s="74"/>
      <c r="BB10" s="74">
        <f>データ!X6</f>
        <v>1505.63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26</v>
      </c>
      <c r="BM14" s="66"/>
      <c r="BN14" s="66"/>
      <c r="BO14" s="66"/>
      <c r="BP14" s="66"/>
      <c r="BQ14" s="66"/>
      <c r="BR14" s="66"/>
      <c r="BS14" s="66"/>
      <c r="BT14" s="66"/>
      <c r="BU14" s="66"/>
      <c r="BV14" s="66"/>
      <c r="BW14" s="66"/>
      <c r="BX14" s="66"/>
      <c r="BY14" s="66"/>
      <c r="BZ14" s="67"/>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nURt8Yif5QjduneMDBCfzrO6qr9dLzBKl0ZJB8FponQxd9w1JnLbSiAVonEwlDuLou5y3TARSZb+oQX7XSVFgQ==" saltValue="3g6B/D6sEC8xRK8TFCvRc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232319</v>
      </c>
      <c r="D6" s="33">
        <f t="shared" si="3"/>
        <v>46</v>
      </c>
      <c r="E6" s="33">
        <f t="shared" si="3"/>
        <v>17</v>
      </c>
      <c r="F6" s="33">
        <f t="shared" si="3"/>
        <v>5</v>
      </c>
      <c r="G6" s="33">
        <f t="shared" si="3"/>
        <v>0</v>
      </c>
      <c r="H6" s="33" t="str">
        <f t="shared" si="3"/>
        <v>愛知県　田原市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82.13</v>
      </c>
      <c r="P6" s="34">
        <f t="shared" si="3"/>
        <v>39.75</v>
      </c>
      <c r="Q6" s="34">
        <f t="shared" si="3"/>
        <v>87.89</v>
      </c>
      <c r="R6" s="34">
        <f t="shared" si="3"/>
        <v>2095</v>
      </c>
      <c r="S6" s="34">
        <f t="shared" si="3"/>
        <v>60895</v>
      </c>
      <c r="T6" s="34">
        <f t="shared" si="3"/>
        <v>191.12</v>
      </c>
      <c r="U6" s="34">
        <f t="shared" si="3"/>
        <v>318.62</v>
      </c>
      <c r="V6" s="34">
        <f t="shared" si="3"/>
        <v>24090</v>
      </c>
      <c r="W6" s="34">
        <f t="shared" si="3"/>
        <v>16</v>
      </c>
      <c r="X6" s="34">
        <f t="shared" si="3"/>
        <v>1505.63</v>
      </c>
      <c r="Y6" s="35" t="str">
        <f>IF(Y7="",NA(),Y7)</f>
        <v>-</v>
      </c>
      <c r="Z6" s="35" t="str">
        <f t="shared" ref="Z6:AH6" si="4">IF(Z7="",NA(),Z7)</f>
        <v>-</v>
      </c>
      <c r="AA6" s="35" t="str">
        <f t="shared" si="4"/>
        <v>-</v>
      </c>
      <c r="AB6" s="35" t="str">
        <f t="shared" si="4"/>
        <v>-</v>
      </c>
      <c r="AC6" s="35">
        <f t="shared" si="4"/>
        <v>100.25</v>
      </c>
      <c r="AD6" s="35" t="str">
        <f t="shared" si="4"/>
        <v>-</v>
      </c>
      <c r="AE6" s="35" t="str">
        <f t="shared" si="4"/>
        <v>-</v>
      </c>
      <c r="AF6" s="35" t="str">
        <f t="shared" si="4"/>
        <v>-</v>
      </c>
      <c r="AG6" s="35" t="str">
        <f t="shared" si="4"/>
        <v>-</v>
      </c>
      <c r="AH6" s="35">
        <f t="shared" si="4"/>
        <v>103.09</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101.24</v>
      </c>
      <c r="AT6" s="34" t="str">
        <f>IF(AT7="","",IF(AT7="-","【-】","【"&amp;SUBSTITUTE(TEXT(AT7,"#,##0.00"),"-","△")&amp;"】"))</f>
        <v>【121.19】</v>
      </c>
      <c r="AU6" s="35" t="str">
        <f>IF(AU7="",NA(),AU7)</f>
        <v>-</v>
      </c>
      <c r="AV6" s="35" t="str">
        <f t="shared" ref="AV6:BD6" si="6">IF(AV7="",NA(),AV7)</f>
        <v>-</v>
      </c>
      <c r="AW6" s="35" t="str">
        <f t="shared" si="6"/>
        <v>-</v>
      </c>
      <c r="AX6" s="35" t="str">
        <f t="shared" si="6"/>
        <v>-</v>
      </c>
      <c r="AY6" s="35">
        <f t="shared" si="6"/>
        <v>41.56</v>
      </c>
      <c r="AZ6" s="35" t="str">
        <f t="shared" si="6"/>
        <v>-</v>
      </c>
      <c r="BA6" s="35" t="str">
        <f t="shared" si="6"/>
        <v>-</v>
      </c>
      <c r="BB6" s="35" t="str">
        <f t="shared" si="6"/>
        <v>-</v>
      </c>
      <c r="BC6" s="35" t="str">
        <f t="shared" si="6"/>
        <v>-</v>
      </c>
      <c r="BD6" s="35">
        <f t="shared" si="6"/>
        <v>37.24</v>
      </c>
      <c r="BE6" s="34" t="str">
        <f>IF(BE7="","",IF(BE7="-","【-】","【"&amp;SUBSTITUTE(TEXT(BE7,"#,##0.00"),"-","△")&amp;"】"))</f>
        <v>【32.80】</v>
      </c>
      <c r="BF6" s="35" t="str">
        <f>IF(BF7="",NA(),BF7)</f>
        <v>-</v>
      </c>
      <c r="BG6" s="35" t="str">
        <f t="shared" ref="BG6:BO6" si="7">IF(BG7="",NA(),BG7)</f>
        <v>-</v>
      </c>
      <c r="BH6" s="35" t="str">
        <f t="shared" si="7"/>
        <v>-</v>
      </c>
      <c r="BI6" s="35" t="str">
        <f t="shared" si="7"/>
        <v>-</v>
      </c>
      <c r="BJ6" s="35">
        <f t="shared" si="7"/>
        <v>477.8</v>
      </c>
      <c r="BK6" s="35" t="str">
        <f t="shared" si="7"/>
        <v>-</v>
      </c>
      <c r="BL6" s="35" t="str">
        <f t="shared" si="7"/>
        <v>-</v>
      </c>
      <c r="BM6" s="35" t="str">
        <f t="shared" si="7"/>
        <v>-</v>
      </c>
      <c r="BN6" s="35" t="str">
        <f t="shared" si="7"/>
        <v>-</v>
      </c>
      <c r="BO6" s="35">
        <f t="shared" si="7"/>
        <v>783.8</v>
      </c>
      <c r="BP6" s="34" t="str">
        <f>IF(BP7="","",IF(BP7="-","【-】","【"&amp;SUBSTITUTE(TEXT(BP7,"#,##0.00"),"-","△")&amp;"】"))</f>
        <v>【832.52】</v>
      </c>
      <c r="BQ6" s="35" t="str">
        <f>IF(BQ7="",NA(),BQ7)</f>
        <v>-</v>
      </c>
      <c r="BR6" s="35" t="str">
        <f t="shared" ref="BR6:BZ6" si="8">IF(BR7="",NA(),BR7)</f>
        <v>-</v>
      </c>
      <c r="BS6" s="35" t="str">
        <f t="shared" si="8"/>
        <v>-</v>
      </c>
      <c r="BT6" s="35" t="str">
        <f t="shared" si="8"/>
        <v>-</v>
      </c>
      <c r="BU6" s="35">
        <f t="shared" si="8"/>
        <v>50.49</v>
      </c>
      <c r="BV6" s="35" t="str">
        <f t="shared" si="8"/>
        <v>-</v>
      </c>
      <c r="BW6" s="35" t="str">
        <f t="shared" si="8"/>
        <v>-</v>
      </c>
      <c r="BX6" s="35" t="str">
        <f t="shared" si="8"/>
        <v>-</v>
      </c>
      <c r="BY6" s="35" t="str">
        <f t="shared" si="8"/>
        <v>-</v>
      </c>
      <c r="BZ6" s="35">
        <f t="shared" si="8"/>
        <v>68.11</v>
      </c>
      <c r="CA6" s="34" t="str">
        <f>IF(CA7="","",IF(CA7="-","【-】","【"&amp;SUBSTITUTE(TEXT(CA7,"#,##0.00"),"-","△")&amp;"】"))</f>
        <v>【60.94】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222.41</v>
      </c>
      <c r="CL6" s="34" t="str">
        <f>IF(CL7="","",IF(CL7="-","【-】","【"&amp;SUBSTITUTE(TEXT(CL7,"#,##0.00"),"-","△")&amp;"】"))</f>
        <v>【253.04】</v>
      </c>
      <c r="CM6" s="35" t="str">
        <f>IF(CM7="",NA(),CM7)</f>
        <v>-</v>
      </c>
      <c r="CN6" s="35" t="str">
        <f t="shared" ref="CN6:CV6" si="10">IF(CN7="",NA(),CN7)</f>
        <v>-</v>
      </c>
      <c r="CO6" s="35" t="str">
        <f t="shared" si="10"/>
        <v>-</v>
      </c>
      <c r="CP6" s="35" t="str">
        <f t="shared" si="10"/>
        <v>-</v>
      </c>
      <c r="CQ6" s="35">
        <f t="shared" si="10"/>
        <v>66.790000000000006</v>
      </c>
      <c r="CR6" s="35" t="str">
        <f t="shared" si="10"/>
        <v>-</v>
      </c>
      <c r="CS6" s="35" t="str">
        <f t="shared" si="10"/>
        <v>-</v>
      </c>
      <c r="CT6" s="35" t="str">
        <f t="shared" si="10"/>
        <v>-</v>
      </c>
      <c r="CU6" s="35" t="str">
        <f t="shared" si="10"/>
        <v>-</v>
      </c>
      <c r="CV6" s="35">
        <f t="shared" si="10"/>
        <v>55.26</v>
      </c>
      <c r="CW6" s="34" t="str">
        <f>IF(CW7="","",IF(CW7="-","【-】","【"&amp;SUBSTITUTE(TEXT(CW7,"#,##0.00"),"-","△")&amp;"】"))</f>
        <v>【54.84】</v>
      </c>
      <c r="CX6" s="35" t="str">
        <f>IF(CX7="",NA(),CX7)</f>
        <v>-</v>
      </c>
      <c r="CY6" s="35" t="str">
        <f t="shared" ref="CY6:DG6" si="11">IF(CY7="",NA(),CY7)</f>
        <v>-</v>
      </c>
      <c r="CZ6" s="35" t="str">
        <f t="shared" si="11"/>
        <v>-</v>
      </c>
      <c r="DA6" s="35" t="str">
        <f t="shared" si="11"/>
        <v>-</v>
      </c>
      <c r="DB6" s="35">
        <f t="shared" si="11"/>
        <v>90.08</v>
      </c>
      <c r="DC6" s="35" t="str">
        <f t="shared" si="11"/>
        <v>-</v>
      </c>
      <c r="DD6" s="35" t="str">
        <f t="shared" si="11"/>
        <v>-</v>
      </c>
      <c r="DE6" s="35" t="str">
        <f t="shared" si="11"/>
        <v>-</v>
      </c>
      <c r="DF6" s="35" t="str">
        <f t="shared" si="11"/>
        <v>-</v>
      </c>
      <c r="DG6" s="35">
        <f t="shared" si="11"/>
        <v>90.52</v>
      </c>
      <c r="DH6" s="34" t="str">
        <f>IF(DH7="","",IF(DH7="-","【-】","【"&amp;SUBSTITUTE(TEXT(DH7,"#,##0.00"),"-","△")&amp;"】"))</f>
        <v>【86.60】</v>
      </c>
      <c r="DI6" s="35" t="str">
        <f>IF(DI7="",NA(),DI7)</f>
        <v>-</v>
      </c>
      <c r="DJ6" s="35" t="str">
        <f t="shared" ref="DJ6:DR6" si="12">IF(DJ7="",NA(),DJ7)</f>
        <v>-</v>
      </c>
      <c r="DK6" s="35" t="str">
        <f t="shared" si="12"/>
        <v>-</v>
      </c>
      <c r="DL6" s="35" t="str">
        <f t="shared" si="12"/>
        <v>-</v>
      </c>
      <c r="DM6" s="35">
        <f t="shared" si="12"/>
        <v>4.25</v>
      </c>
      <c r="DN6" s="35" t="str">
        <f t="shared" si="12"/>
        <v>-</v>
      </c>
      <c r="DO6" s="35" t="str">
        <f t="shared" si="12"/>
        <v>-</v>
      </c>
      <c r="DP6" s="35" t="str">
        <f t="shared" si="12"/>
        <v>-</v>
      </c>
      <c r="DQ6" s="35" t="str">
        <f t="shared" si="12"/>
        <v>-</v>
      </c>
      <c r="DR6" s="35">
        <f t="shared" si="12"/>
        <v>24.8</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【0.16】</v>
      </c>
    </row>
    <row r="7" spans="1:148" s="36" customFormat="1" x14ac:dyDescent="0.15">
      <c r="A7" s="28"/>
      <c r="B7" s="37">
        <v>2020</v>
      </c>
      <c r="C7" s="37">
        <v>232319</v>
      </c>
      <c r="D7" s="37">
        <v>46</v>
      </c>
      <c r="E7" s="37">
        <v>17</v>
      </c>
      <c r="F7" s="37">
        <v>5</v>
      </c>
      <c r="G7" s="37">
        <v>0</v>
      </c>
      <c r="H7" s="37" t="s">
        <v>96</v>
      </c>
      <c r="I7" s="37" t="s">
        <v>97</v>
      </c>
      <c r="J7" s="37" t="s">
        <v>98</v>
      </c>
      <c r="K7" s="37" t="s">
        <v>99</v>
      </c>
      <c r="L7" s="37" t="s">
        <v>100</v>
      </c>
      <c r="M7" s="37" t="s">
        <v>101</v>
      </c>
      <c r="N7" s="38" t="s">
        <v>102</v>
      </c>
      <c r="O7" s="38">
        <v>82.13</v>
      </c>
      <c r="P7" s="38">
        <v>39.75</v>
      </c>
      <c r="Q7" s="38">
        <v>87.89</v>
      </c>
      <c r="R7" s="38">
        <v>2095</v>
      </c>
      <c r="S7" s="38">
        <v>60895</v>
      </c>
      <c r="T7" s="38">
        <v>191.12</v>
      </c>
      <c r="U7" s="38">
        <v>318.62</v>
      </c>
      <c r="V7" s="38">
        <v>24090</v>
      </c>
      <c r="W7" s="38">
        <v>16</v>
      </c>
      <c r="X7" s="38">
        <v>1505.63</v>
      </c>
      <c r="Y7" s="38" t="s">
        <v>102</v>
      </c>
      <c r="Z7" s="38" t="s">
        <v>102</v>
      </c>
      <c r="AA7" s="38" t="s">
        <v>102</v>
      </c>
      <c r="AB7" s="38" t="s">
        <v>102</v>
      </c>
      <c r="AC7" s="38">
        <v>100.25</v>
      </c>
      <c r="AD7" s="38" t="s">
        <v>102</v>
      </c>
      <c r="AE7" s="38" t="s">
        <v>102</v>
      </c>
      <c r="AF7" s="38" t="s">
        <v>102</v>
      </c>
      <c r="AG7" s="38" t="s">
        <v>102</v>
      </c>
      <c r="AH7" s="38">
        <v>103.09</v>
      </c>
      <c r="AI7" s="38">
        <v>104.99</v>
      </c>
      <c r="AJ7" s="38" t="s">
        <v>102</v>
      </c>
      <c r="AK7" s="38" t="s">
        <v>102</v>
      </c>
      <c r="AL7" s="38" t="s">
        <v>102</v>
      </c>
      <c r="AM7" s="38" t="s">
        <v>102</v>
      </c>
      <c r="AN7" s="38">
        <v>0</v>
      </c>
      <c r="AO7" s="38" t="s">
        <v>102</v>
      </c>
      <c r="AP7" s="38" t="s">
        <v>102</v>
      </c>
      <c r="AQ7" s="38" t="s">
        <v>102</v>
      </c>
      <c r="AR7" s="38" t="s">
        <v>102</v>
      </c>
      <c r="AS7" s="38">
        <v>101.24</v>
      </c>
      <c r="AT7" s="38">
        <v>121.19</v>
      </c>
      <c r="AU7" s="38" t="s">
        <v>102</v>
      </c>
      <c r="AV7" s="38" t="s">
        <v>102</v>
      </c>
      <c r="AW7" s="38" t="s">
        <v>102</v>
      </c>
      <c r="AX7" s="38" t="s">
        <v>102</v>
      </c>
      <c r="AY7" s="38">
        <v>41.56</v>
      </c>
      <c r="AZ7" s="38" t="s">
        <v>102</v>
      </c>
      <c r="BA7" s="38" t="s">
        <v>102</v>
      </c>
      <c r="BB7" s="38" t="s">
        <v>102</v>
      </c>
      <c r="BC7" s="38" t="s">
        <v>102</v>
      </c>
      <c r="BD7" s="38">
        <v>37.24</v>
      </c>
      <c r="BE7" s="38">
        <v>32.799999999999997</v>
      </c>
      <c r="BF7" s="38" t="s">
        <v>102</v>
      </c>
      <c r="BG7" s="38" t="s">
        <v>102</v>
      </c>
      <c r="BH7" s="38" t="s">
        <v>102</v>
      </c>
      <c r="BI7" s="38" t="s">
        <v>102</v>
      </c>
      <c r="BJ7" s="38">
        <v>477.8</v>
      </c>
      <c r="BK7" s="38" t="s">
        <v>102</v>
      </c>
      <c r="BL7" s="38" t="s">
        <v>102</v>
      </c>
      <c r="BM7" s="38" t="s">
        <v>102</v>
      </c>
      <c r="BN7" s="38" t="s">
        <v>102</v>
      </c>
      <c r="BO7" s="38">
        <v>783.8</v>
      </c>
      <c r="BP7" s="38">
        <v>832.52</v>
      </c>
      <c r="BQ7" s="38" t="s">
        <v>102</v>
      </c>
      <c r="BR7" s="38" t="s">
        <v>102</v>
      </c>
      <c r="BS7" s="38" t="s">
        <v>102</v>
      </c>
      <c r="BT7" s="38" t="s">
        <v>102</v>
      </c>
      <c r="BU7" s="38">
        <v>50.49</v>
      </c>
      <c r="BV7" s="38" t="s">
        <v>102</v>
      </c>
      <c r="BW7" s="38" t="s">
        <v>102</v>
      </c>
      <c r="BX7" s="38" t="s">
        <v>102</v>
      </c>
      <c r="BY7" s="38" t="s">
        <v>102</v>
      </c>
      <c r="BZ7" s="38">
        <v>68.11</v>
      </c>
      <c r="CA7" s="38">
        <v>60.94</v>
      </c>
      <c r="CB7" s="38" t="s">
        <v>102</v>
      </c>
      <c r="CC7" s="38" t="s">
        <v>102</v>
      </c>
      <c r="CD7" s="38" t="s">
        <v>102</v>
      </c>
      <c r="CE7" s="38" t="s">
        <v>102</v>
      </c>
      <c r="CF7" s="38">
        <v>150</v>
      </c>
      <c r="CG7" s="38" t="s">
        <v>102</v>
      </c>
      <c r="CH7" s="38" t="s">
        <v>102</v>
      </c>
      <c r="CI7" s="38" t="s">
        <v>102</v>
      </c>
      <c r="CJ7" s="38" t="s">
        <v>102</v>
      </c>
      <c r="CK7" s="38">
        <v>222.41</v>
      </c>
      <c r="CL7" s="38">
        <v>253.04</v>
      </c>
      <c r="CM7" s="38" t="s">
        <v>102</v>
      </c>
      <c r="CN7" s="38" t="s">
        <v>102</v>
      </c>
      <c r="CO7" s="38" t="s">
        <v>102</v>
      </c>
      <c r="CP7" s="38" t="s">
        <v>102</v>
      </c>
      <c r="CQ7" s="38">
        <v>66.790000000000006</v>
      </c>
      <c r="CR7" s="38" t="s">
        <v>102</v>
      </c>
      <c r="CS7" s="38" t="s">
        <v>102</v>
      </c>
      <c r="CT7" s="38" t="s">
        <v>102</v>
      </c>
      <c r="CU7" s="38" t="s">
        <v>102</v>
      </c>
      <c r="CV7" s="38">
        <v>55.26</v>
      </c>
      <c r="CW7" s="38">
        <v>54.84</v>
      </c>
      <c r="CX7" s="38" t="s">
        <v>102</v>
      </c>
      <c r="CY7" s="38" t="s">
        <v>102</v>
      </c>
      <c r="CZ7" s="38" t="s">
        <v>102</v>
      </c>
      <c r="DA7" s="38" t="s">
        <v>102</v>
      </c>
      <c r="DB7" s="38">
        <v>90.08</v>
      </c>
      <c r="DC7" s="38" t="s">
        <v>102</v>
      </c>
      <c r="DD7" s="38" t="s">
        <v>102</v>
      </c>
      <c r="DE7" s="38" t="s">
        <v>102</v>
      </c>
      <c r="DF7" s="38" t="s">
        <v>102</v>
      </c>
      <c r="DG7" s="38">
        <v>90.52</v>
      </c>
      <c r="DH7" s="38">
        <v>86.6</v>
      </c>
      <c r="DI7" s="38" t="s">
        <v>102</v>
      </c>
      <c r="DJ7" s="38" t="s">
        <v>102</v>
      </c>
      <c r="DK7" s="38" t="s">
        <v>102</v>
      </c>
      <c r="DL7" s="38" t="s">
        <v>102</v>
      </c>
      <c r="DM7" s="38">
        <v>4.25</v>
      </c>
      <c r="DN7" s="38" t="s">
        <v>102</v>
      </c>
      <c r="DO7" s="38" t="s">
        <v>102</v>
      </c>
      <c r="DP7" s="38" t="s">
        <v>102</v>
      </c>
      <c r="DQ7" s="38" t="s">
        <v>102</v>
      </c>
      <c r="DR7" s="38">
        <v>24.8</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2022-01-19T04:38:15Z</cp:lastPrinted>
  <dcterms:created xsi:type="dcterms:W3CDTF">2021-12-03T07:32:54Z</dcterms:created>
  <dcterms:modified xsi:type="dcterms:W3CDTF">2022-02-03T10:11:43Z</dcterms:modified>
  <cp:category/>
</cp:coreProperties>
</file>