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2 久田（21新城市～35弥富市）\完成（データ名、倍率等修正すること）\"/>
    </mc:Choice>
  </mc:AlternateContent>
  <workbookProtection workbookAlgorithmName="SHA-512" workbookHashValue="gLVV4QS1c5TYgOaBDjlXiUoRKKb+/5Ll6Lm2pyANcxb25OqgD4p/5oayRILtzUszlbwcfHefhV9C1WkepUKIsg==" workbookSaltValue="+E/yUPy0QGlhtcV5cNZiQQ==" workbookSpinCount="100000" lockStructure="1"/>
  <bookViews>
    <workbookView xWindow="0" yWindow="0" windowWidth="24000" windowHeight="95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<sst xmlns="http://schemas.openxmlformats.org/spreadsheetml/2006/main" count="319" uniqueCount="117">
  <si>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</si>
  <si>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</si>
  <si>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</si>
  <si>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</si>
  <si>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</si>
  <si>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</si>
  <si>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</si>
  <si>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</si>
  <si>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</si>
  <si>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</si>
  <si>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</si>
  <si>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</si>
  <si>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</si>
  <si>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</si>
  <si>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</si>
  <si>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</si>
  <si>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</si>
  <si>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</si>
  <si>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</si>
  <si>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</si>
  <si>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</si>
  <si>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</si>
  <si>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</si>
  <si>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</si>
  <si>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</si>
  <si>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</si>
  <si>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</si>
  <si>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</si>
  <si>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</si>
  <si>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</si>
  <si>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</si>
  <si>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</si>
  <si>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</si>
  <si>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</si>
  <si>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</si>
  <si>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</si>
  <si>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</si>
  <si>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</si>
  <si>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</si>
  <si>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</si>
  <si>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</si>
  <si>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</si>
  <si>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</si>
  <si>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</si>
  <si>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</si>
  <si>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</si>
  <si>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</si>
  <si>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</si>
  <si>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</si>
  <si>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</si>
  <si>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</si>
  <si>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</si>
  <si>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</si>
  <si>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</si>
  <si>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</si>
  <si>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</si>
  <si>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</si>
  <si>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</si>
  <si>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</si>
  <si>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</si>
  <si>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</si>
  <si>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</si>
  <si>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</si>
  <si>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</si>
  <si>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</si>
  <si>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</si>
  <si>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</si>
  <si>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</si>
  <si>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</si>
  <si>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</si>
  <si>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</si>
  <si>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</si>
  <si>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</si>
  <si>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</si>
  <si>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</si>
  <si>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</si>
  <si>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</si>
  <si>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</si>
  <si>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</si>
  <si>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</si>
  <si>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</si>
  <si>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</si>
  <si>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</si>
  <si>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</si>
  <si>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</si>
  <si>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</si>
  <si>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</si>
  <si>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</si>
  <si>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</si>
  <si>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</si>
  <si>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</si>
  <si>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</si>
  <si>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</si>
  <si>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</si>
  <si>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</si>
  <si>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</si>
  <si>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</si>
  <si>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</si>
  <si>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</si>
  <si>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</si>
  <si>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</si>
  <si>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</si>
  <si>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</si>
  <si>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</si>
  <si>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</si>
  <si>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</si>
  <si>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</si>
  <si>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</si>
  <si>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</si>
  <si>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</si>
  <si>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</si>
  <si>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</si>
  <si>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</si>
  <si>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</si>
  <si>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公共下水道施設は、平成3年度から順次供用を開始し、最も古い施設で29年が経過している。
　現時点の管渠供用年数は施設耐用年数（50年）の半分を経過しており、今後は老朽化に伴う更新が課題となってくる。持続可能な公共下水道事業を実現していくために、ストックマネジメント手法を取り入れて状態監視保全等の維持管理を行い、管路施設の長寿命化に取り組む必要がある。</t>
    <rPh sb="72" eb="74">
      <t>ケイカ</t>
    </rPh>
    <rPh sb="79" eb="81">
      <t>コンゴ</t>
    </rPh>
    <rPh sb="86" eb="87">
      <t>トモナ</t>
    </rPh>
    <rPh sb="88" eb="90">
      <t>コウシン</t>
    </rPh>
    <rPh sb="147" eb="148">
      <t>トウ</t>
    </rPh>
    <rPh sb="154" eb="155">
      <t>オコナ</t>
    </rPh>
    <rPh sb="171" eb="173">
      <t>ヒツヨウ</t>
    </rPh>
    <phoneticPr fontId="4"/>
  </si>
  <si>
    <t>　本市下水道事業会計は、令和2年4月1日より、地方公営企業法を全適用し、公営企業会計へ移行しているため、移行後の数値のみが記載されている。
　①経常収支比率は、98.79%で、100%を下回っている。また、⑤経費回収率も類似団体と比較し低くなっていることから、経費削減、使用料改定及び水洗化率の向上など、経営状況の改善を進める必要がある。
　③流動比率は、37.76%となっているが、これは流動負債に建設改良費等の財源に充てた企業債が含まれていることによる影響が大きい。また、⑥汚水処理原価は、類似団体と比較すると低い数値となっている。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今後も水洗化率の向上、維持管理費の削減に努めるとともに施設の統廃合を検討する必要がある。
　④企業債残高対事業規模比率は、類似団体の平均値と比較すると低い数値となっている。令和2年度は償還額に対し借入額が下回っており、今後も企業債残高は減少する見込みである。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⑦施設利用率については、類似団体と比較して高い数値であるが、今後は人口減少等により、有収水量の減少が予想される。そのため接続数等を注視し、不明水対策も行っていく必要がある。
　⑧水洗化率は、類似団体と比較して高い数値であるが、引き続き啓発活動を行い水洗化率を上げていく必要がある。</t>
    <rPh sb="1" eb="2">
      <t>ホン</t>
    </rPh>
    <rPh sb="2" eb="3">
      <t>シ</t>
    </rPh>
    <rPh sb="3" eb="6">
      <t>ゲスイドウ</t>
    </rPh>
    <rPh sb="6" eb="8">
      <t>ジギョウ</t>
    </rPh>
    <rPh sb="8" eb="10">
      <t>カイケイ</t>
    </rPh>
    <rPh sb="12" eb="14">
      <t>レイワ</t>
    </rPh>
    <rPh sb="15" eb="16">
      <t>ネン</t>
    </rPh>
    <rPh sb="17" eb="18">
      <t>ガツ</t>
    </rPh>
    <rPh sb="19" eb="20">
      <t>ニチ</t>
    </rPh>
    <rPh sb="23" eb="25">
      <t>チホウ</t>
    </rPh>
    <rPh sb="25" eb="27">
      <t>コウエイ</t>
    </rPh>
    <rPh sb="27" eb="29">
      <t>キギョウ</t>
    </rPh>
    <rPh sb="29" eb="30">
      <t>ホウ</t>
    </rPh>
    <rPh sb="31" eb="32">
      <t>ゼン</t>
    </rPh>
    <rPh sb="32" eb="34">
      <t>テキヨウ</t>
    </rPh>
    <rPh sb="36" eb="38">
      <t>コウエイ</t>
    </rPh>
    <rPh sb="38" eb="40">
      <t>キギョウ</t>
    </rPh>
    <rPh sb="40" eb="42">
      <t>カイケイ</t>
    </rPh>
    <rPh sb="43" eb="45">
      <t>イコウ</t>
    </rPh>
    <rPh sb="52" eb="54">
      <t>イコウ</t>
    </rPh>
    <rPh sb="54" eb="55">
      <t>ゴ</t>
    </rPh>
    <rPh sb="56" eb="58">
      <t>スウチ</t>
    </rPh>
    <rPh sb="61" eb="63">
      <t>キサイ</t>
    </rPh>
    <rPh sb="72" eb="74">
      <t>ケイジョウ</t>
    </rPh>
    <rPh sb="74" eb="76">
      <t>シュウシ</t>
    </rPh>
    <rPh sb="76" eb="78">
      <t>ヒリツ</t>
    </rPh>
    <rPh sb="93" eb="95">
      <t>シタマワ</t>
    </rPh>
    <rPh sb="104" eb="106">
      <t>ケイヒ</t>
    </rPh>
    <rPh sb="106" eb="108">
      <t>カイシュウ</t>
    </rPh>
    <rPh sb="108" eb="109">
      <t>リツ</t>
    </rPh>
    <rPh sb="110" eb="112">
      <t>ルイジ</t>
    </rPh>
    <rPh sb="112" eb="114">
      <t>ダンタイ</t>
    </rPh>
    <rPh sb="115" eb="117">
      <t>ヒカク</t>
    </rPh>
    <rPh sb="118" eb="119">
      <t>ヒク</t>
    </rPh>
    <rPh sb="130" eb="132">
      <t>ケイヒ</t>
    </rPh>
    <rPh sb="132" eb="134">
      <t>サクゲン</t>
    </rPh>
    <rPh sb="135" eb="138">
      <t>シヨウリョウ</t>
    </rPh>
    <rPh sb="138" eb="140">
      <t>カイテイ</t>
    </rPh>
    <rPh sb="140" eb="141">
      <t>オヨ</t>
    </rPh>
    <rPh sb="142" eb="145">
      <t>スイセンカ</t>
    </rPh>
    <rPh sb="145" eb="146">
      <t>リツ</t>
    </rPh>
    <rPh sb="147" eb="149">
      <t>コウジョウ</t>
    </rPh>
    <rPh sb="152" eb="154">
      <t>ケイエイ</t>
    </rPh>
    <rPh sb="154" eb="156">
      <t>ジョウキョウ</t>
    </rPh>
    <rPh sb="157" eb="159">
      <t>カイゼン</t>
    </rPh>
    <rPh sb="160" eb="161">
      <t>スス</t>
    </rPh>
    <rPh sb="163" eb="165">
      <t>ヒツヨウ</t>
    </rPh>
    <rPh sb="172" eb="174">
      <t>リュウドウ</t>
    </rPh>
    <rPh sb="174" eb="176">
      <t>ヒリツ</t>
    </rPh>
    <rPh sb="195" eb="197">
      <t>リュウドウ</t>
    </rPh>
    <rPh sb="197" eb="199">
      <t>フサイ</t>
    </rPh>
    <rPh sb="200" eb="202">
      <t>ケンセツ</t>
    </rPh>
    <rPh sb="202" eb="204">
      <t>カイリョウ</t>
    </rPh>
    <rPh sb="204" eb="205">
      <t>ヒ</t>
    </rPh>
    <rPh sb="205" eb="206">
      <t>トウ</t>
    </rPh>
    <rPh sb="207" eb="209">
      <t>ザイゲン</t>
    </rPh>
    <rPh sb="210" eb="211">
      <t>ア</t>
    </rPh>
    <rPh sb="213" eb="215">
      <t>キギョウ</t>
    </rPh>
    <rPh sb="215" eb="216">
      <t>サイ</t>
    </rPh>
    <rPh sb="217" eb="218">
      <t>フク</t>
    </rPh>
    <rPh sb="228" eb="230">
      <t>エイキョウ</t>
    </rPh>
    <rPh sb="231" eb="232">
      <t>オオ</t>
    </rPh>
    <rPh sb="270" eb="272">
      <t>コンゴ</t>
    </rPh>
    <rPh sb="273" eb="276">
      <t>スイセンカ</t>
    </rPh>
    <rPh sb="276" eb="277">
      <t>リツ</t>
    </rPh>
    <rPh sb="278" eb="280">
      <t>コウジョウ</t>
    </rPh>
    <rPh sb="281" eb="283">
      <t>イジ</t>
    </rPh>
    <rPh sb="283" eb="286">
      <t>カンリヒ</t>
    </rPh>
    <rPh sb="287" eb="289">
      <t>サクゲン</t>
    </rPh>
    <rPh sb="290" eb="291">
      <t>ツト</t>
    </rPh>
    <rPh sb="297" eb="299">
      <t>シセツ</t>
    </rPh>
    <rPh sb="300" eb="303">
      <t>トウハイゴウ</t>
    </rPh>
    <rPh sb="304" eb="306">
      <t>ケントウ</t>
    </rPh>
    <rPh sb="308" eb="310">
      <t>ヒツヨウ</t>
    </rPh>
    <rPh sb="317" eb="320">
      <t>キギョウサイ</t>
    </rPh>
    <rPh sb="320" eb="322">
      <t>ザンダカ</t>
    </rPh>
    <rPh sb="322" eb="323">
      <t>タイ</t>
    </rPh>
    <rPh sb="323" eb="325">
      <t>ジギョウ</t>
    </rPh>
    <rPh sb="325" eb="327">
      <t>キボ</t>
    </rPh>
    <rPh sb="327" eb="329">
      <t>ヒリツ</t>
    </rPh>
    <rPh sb="331" eb="333">
      <t>ルイジ</t>
    </rPh>
    <rPh sb="333" eb="335">
      <t>ダンタイ</t>
    </rPh>
    <rPh sb="336" eb="339">
      <t>ヘイキンチ</t>
    </rPh>
    <rPh sb="340" eb="342">
      <t>ヒカク</t>
    </rPh>
    <rPh sb="345" eb="346">
      <t>ヒク</t>
    </rPh>
    <rPh sb="347" eb="349">
      <t>スウチ</t>
    </rPh>
    <rPh sb="356" eb="358">
      <t>レイワ</t>
    </rPh>
    <rPh sb="359" eb="361">
      <t>ネンド</t>
    </rPh>
    <rPh sb="362" eb="364">
      <t>ショウカン</t>
    </rPh>
    <rPh sb="364" eb="365">
      <t>ガク</t>
    </rPh>
    <rPh sb="366" eb="367">
      <t>タイ</t>
    </rPh>
    <rPh sb="368" eb="370">
      <t>カリイレ</t>
    </rPh>
    <rPh sb="370" eb="371">
      <t>ガク</t>
    </rPh>
    <rPh sb="372" eb="374">
      <t>シタマワ</t>
    </rPh>
    <rPh sb="379" eb="381">
      <t>コンゴ</t>
    </rPh>
    <rPh sb="382" eb="384">
      <t>キギョウ</t>
    </rPh>
    <rPh sb="384" eb="385">
      <t>サイ</t>
    </rPh>
    <rPh sb="385" eb="387">
      <t>ザンダカ</t>
    </rPh>
    <rPh sb="388" eb="390">
      <t>ゲンショウ</t>
    </rPh>
    <rPh sb="392" eb="394">
      <t>ミコ</t>
    </rPh>
    <rPh sb="402" eb="404">
      <t>シセツ</t>
    </rPh>
    <rPh sb="404" eb="407">
      <t>リヨウリツ</t>
    </rPh>
    <rPh sb="413" eb="415">
      <t>ルイジダ</t>
    </rPh>
    <rPh sb="463" eb="464">
      <t>スウ</t>
    </rPh>
    <rPh sb="464" eb="465">
      <t>トウ</t>
    </rPh>
    <rPh sb="466" eb="468">
      <t>チュウシ</t>
    </rPh>
    <rPh sb="470" eb="472">
      <t>フメイ</t>
    </rPh>
    <rPh sb="472" eb="473">
      <t>スイ</t>
    </rPh>
    <rPh sb="473" eb="475">
      <t>タイサク</t>
    </rPh>
    <rPh sb="476" eb="477">
      <t>オコナ</t>
    </rPh>
    <rPh sb="481" eb="483">
      <t>ヒツヨウ</t>
    </rPh>
    <rPh sb="490" eb="493">
      <t>スイセンカ</t>
    </rPh>
    <rPh sb="493" eb="494">
      <t>リツ</t>
    </rPh>
    <rPh sb="496" eb="500">
      <t>ルイジダンタイ</t>
    </rPh>
    <rPh sb="501" eb="503">
      <t>ヒカク</t>
    </rPh>
    <rPh sb="505" eb="506">
      <t>タカ</t>
    </rPh>
    <rPh sb="507" eb="509">
      <t>スウチ</t>
    </rPh>
    <rPh sb="514" eb="515">
      <t>ヒ</t>
    </rPh>
    <rPh sb="516" eb="517">
      <t>ツヅ</t>
    </rPh>
    <rPh sb="518" eb="520">
      <t>ケイハツ</t>
    </rPh>
    <rPh sb="520" eb="522">
      <t>カツドウ</t>
    </rPh>
    <rPh sb="523" eb="524">
      <t>オコナ</t>
    </rPh>
    <rPh sb="525" eb="528">
      <t>スイセンカ</t>
    </rPh>
    <rPh sb="528" eb="529">
      <t>リツ</t>
    </rPh>
    <rPh sb="535" eb="537">
      <t>ヒツヨウ</t>
    </rPh>
    <phoneticPr fontId="4"/>
  </si>
  <si>
    <t xml:space="preserve">
　本市では、経営判断に必要な損益の認識、資産・負債等を正確に把握する必要があることから、令和2年4月1日から地方公営企業法を適用した。
　施設整備は概ね完了しており、維持管理が中心となっている。
 今後は、引き続き水洗化率の向上に努めるとともに施設の統廃　合について検討を進め、下水道使用料の安定的な確保と汚水処理に係る経費削減による経費回収率の向上に取り組む必要がある。
　令和2年度経営戦略策定済み。令和7年度見直し予定。</t>
    <rPh sb="72" eb="74">
      <t>セイビ</t>
    </rPh>
    <rPh sb="104" eb="105">
      <t>ヒ</t>
    </rPh>
    <rPh sb="106" eb="107">
      <t>ツヅ</t>
    </rPh>
    <rPh sb="116" eb="117">
      <t>ツト</t>
    </rPh>
    <rPh sb="123" eb="125">
      <t>シセツ</t>
    </rPh>
    <rPh sb="134" eb="136">
      <t>ケントウ</t>
    </rPh>
    <rPh sb="137" eb="138">
      <t>スス</t>
    </rPh>
    <rPh sb="181" eb="1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</si>
</sst>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F7F-4DF6-81BA-F415AADEB5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8F7F-4DF6-81BA-F415AADEB5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94.62</c:v>
                </c:pt>
              </c:numCache>
            </c:numRef>
          </c:val>
          <c:extLst>
            <c:ext xmlns:c16="http://schemas.microsoft.com/office/drawing/2014/chart" uri="{C3380CC4-5D6E-409C-BE32-E72D297353CC}">
              <c16:uniqueId val="{00000000-879E-499D-8E61-418A77055A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61.51</c:v>
                </c:pt>
              </c:numCache>
            </c:numRef>
          </c:val>
          <c:smooth val="0"/>
          <c:extLst>
            <c:ext xmlns:c16="http://schemas.microsoft.com/office/drawing/2014/chart" uri="{C3380CC4-5D6E-409C-BE32-E72D297353CC}">
              <c16:uniqueId val="{00000001-879E-499D-8E61-418A77055A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90.62</c:v>
                </c:pt>
              </c:numCache>
            </c:numRef>
          </c:val>
          <c:extLst>
            <c:ext xmlns:c16="http://schemas.microsoft.com/office/drawing/2014/chart" uri="{C3380CC4-5D6E-409C-BE32-E72D297353CC}">
              <c16:uniqueId val="{00000000-C693-4B82-9D65-4727C16A7C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85.82</c:v>
                </c:pt>
              </c:numCache>
            </c:numRef>
          </c:val>
          <c:smooth val="0"/>
          <c:extLst>
            <c:ext xmlns:c16="http://schemas.microsoft.com/office/drawing/2014/chart" uri="{C3380CC4-5D6E-409C-BE32-E72D297353CC}">
              <c16:uniqueId val="{00000001-C693-4B82-9D65-4727C16A7C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98.79</c:v>
                </c:pt>
              </c:numCache>
            </c:numRef>
          </c:val>
          <c:extLst>
            <c:ext xmlns:c16="http://schemas.microsoft.com/office/drawing/2014/chart" uri="{C3380CC4-5D6E-409C-BE32-E72D297353CC}">
              <c16:uniqueId val="{00000000-411C-4A7F-8FBE-1BAD930D05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109.91</c:v>
                </c:pt>
              </c:numCache>
            </c:numRef>
          </c:val>
          <c:smooth val="0"/>
          <c:extLst>
            <c:ext xmlns:c16="http://schemas.microsoft.com/office/drawing/2014/chart" uri="{C3380CC4-5D6E-409C-BE32-E72D297353CC}">
              <c16:uniqueId val="{00000001-411C-4A7F-8FBE-1BAD930D05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4.7699999999999996</c:v>
                </c:pt>
              </c:numCache>
            </c:numRef>
          </c:val>
          <c:extLst>
            <c:ext xmlns:c16="http://schemas.microsoft.com/office/drawing/2014/chart" uri="{C3380CC4-5D6E-409C-BE32-E72D297353CC}">
              <c16:uniqueId val="{00000000-812E-4483-B5D9-9C3C7289FF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15.29</c:v>
                </c:pt>
              </c:numCache>
            </c:numRef>
          </c:val>
          <c:smooth val="0"/>
          <c:extLst>
            <c:ext xmlns:c16="http://schemas.microsoft.com/office/drawing/2014/chart" uri="{C3380CC4-5D6E-409C-BE32-E72D297353CC}">
              <c16:uniqueId val="{00000001-812E-4483-B5D9-9C3C7289FF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289-4474-8E8D-C9DD705F46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F289-4474-8E8D-C9DD705F46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64-4433-B79F-84172C57C3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9.42</c:v>
                </c:pt>
              </c:numCache>
            </c:numRef>
          </c:val>
          <c:smooth val="0"/>
          <c:extLst>
            <c:ext xmlns:c16="http://schemas.microsoft.com/office/drawing/2014/chart" uri="{C3380CC4-5D6E-409C-BE32-E72D297353CC}">
              <c16:uniqueId val="{00000001-2C64-4433-B79F-84172C57C3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37.76</c:v>
                </c:pt>
              </c:numCache>
            </c:numRef>
          </c:val>
          <c:extLst>
            <c:ext xmlns:c16="http://schemas.microsoft.com/office/drawing/2014/chart" uri="{C3380CC4-5D6E-409C-BE32-E72D297353CC}">
              <c16:uniqueId val="{00000000-EAFE-4E99-BD89-E67F571A40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47.61</c:v>
                </c:pt>
              </c:numCache>
            </c:numRef>
          </c:val>
          <c:smooth val="0"/>
          <c:extLst>
            <c:ext xmlns:c16="http://schemas.microsoft.com/office/drawing/2014/chart" uri="{C3380CC4-5D6E-409C-BE32-E72D297353CC}">
              <c16:uniqueId val="{00000001-EAFE-4E99-BD89-E67F571A40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824.58</c:v>
                </c:pt>
              </c:numCache>
            </c:numRef>
          </c:val>
          <c:extLst>
            <c:ext xmlns:c16="http://schemas.microsoft.com/office/drawing/2014/chart" uri="{C3380CC4-5D6E-409C-BE32-E72D297353CC}">
              <c16:uniqueId val="{00000000-CD52-45B4-A659-578992FC53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1092.22</c:v>
                </c:pt>
              </c:numCache>
            </c:numRef>
          </c:val>
          <c:smooth val="0"/>
          <c:extLst>
            <c:ext xmlns:c16="http://schemas.microsoft.com/office/drawing/2014/chart" uri="{C3380CC4-5D6E-409C-BE32-E72D297353CC}">
              <c16:uniqueId val="{00000001-CD52-45B4-A659-578992FC53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70.91</c:v>
                </c:pt>
              </c:numCache>
            </c:numRef>
          </c:val>
          <c:extLst>
            <c:ext xmlns:c16="http://schemas.microsoft.com/office/drawing/2014/chart" uri="{C3380CC4-5D6E-409C-BE32-E72D297353CC}">
              <c16:uniqueId val="{00000000-77AD-4AF4-8D13-A0B5242885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97.53</c:v>
                </c:pt>
              </c:numCache>
            </c:numRef>
          </c:val>
          <c:smooth val="0"/>
          <c:extLst>
            <c:ext xmlns:c16="http://schemas.microsoft.com/office/drawing/2014/chart" uri="{C3380CC4-5D6E-409C-BE32-E72D297353CC}">
              <c16:uniqueId val="{00000001-77AD-4AF4-8D13-A0B5242885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4F08-40D5-87C3-D2A88FFB1A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155.83000000000001</c:v>
                </c:pt>
              </c:numCache>
            </c:numRef>
          </c:val>
          <c:smooth val="0"/>
          <c:extLst>
            <c:ext xmlns:c16="http://schemas.microsoft.com/office/drawing/2014/chart" uri="{C3380CC4-5D6E-409C-BE32-E72D297353CC}">
              <c16:uniqueId val="{00000001-4F08-40D5-87C3-D2A88FFB1A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田原市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非設置</v>
      </c>
      <c r="AE8" s="50"/>
      <c r="AF8" s="50"/>
      <c r="AG8" s="50"/>
      <c r="AH8" s="50"/>
      <c r="AI8" s="50"/>
      <c r="AJ8" s="50"/>
      <c r="AK8" s="3"/>
      <c r="AL8" s="51">
        <f>データ!S6</f>
        <v>60895</v>
      </c>
      <c r="AM8" s="51"/>
      <c r="AN8" s="51"/>
      <c r="AO8" s="51"/>
      <c r="AP8" s="51"/>
      <c r="AQ8" s="51"/>
      <c r="AR8" s="51"/>
      <c r="AS8" s="51"/>
      <c r="AT8" s="46">
        <f>データ!T6</f>
        <v>191.12</v>
      </c>
      <c r="AU8" s="46"/>
      <c r="AV8" s="46"/>
      <c r="AW8" s="46"/>
      <c r="AX8" s="46"/>
      <c r="AY8" s="46"/>
      <c r="AZ8" s="46"/>
      <c r="BA8" s="46"/>
      <c r="BB8" s="46">
        <f>データ!U6</f>
        <v>318.62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69.48</v>
      </c>
      <c r="J10" s="46"/>
      <c r="K10" s="46"/>
      <c r="L10" s="46"/>
      <c r="M10" s="46"/>
      <c r="N10" s="46"/>
      <c r="O10" s="46"/>
      <c r="P10" s="46">
        <f>データ!P6</f>
        <v>54.6</v>
      </c>
      <c r="Q10" s="46"/>
      <c r="R10" s="46"/>
      <c r="S10" s="46"/>
      <c r="T10" s="46"/>
      <c r="U10" s="46"/>
      <c r="V10" s="46"/>
      <c r="W10" s="46">
        <f>データ!Q6</f>
        <v>77.39</v>
      </c>
      <c r="X10" s="46"/>
      <c r="Y10" s="46"/>
      <c r="Z10" s="46"/>
      <c r="AA10" s="46"/>
      <c r="AB10" s="46"/>
      <c r="AC10" s="46"/>
      <c r="AD10" s="51">
        <f>データ!R6</f>
        <v>1728</v>
      </c>
      <c r="AE10" s="51"/>
      <c r="AF10" s="51"/>
      <c r="AG10" s="51"/>
      <c r="AH10" s="51"/>
      <c r="AI10" s="51"/>
      <c r="AJ10" s="51"/>
      <c r="AK10" s="2"/>
      <c r="AL10" s="51">
        <f>データ!V6</f>
        <v>33090</v>
      </c>
      <c r="AM10" s="51"/>
      <c r="AN10" s="51"/>
      <c r="AO10" s="51"/>
      <c r="AP10" s="51"/>
      <c r="AQ10" s="51"/>
      <c r="AR10" s="51"/>
      <c r="AS10" s="51"/>
      <c r="AT10" s="46">
        <f>データ!W6</f>
        <v>9.31</v>
      </c>
      <c r="AU10" s="46"/>
      <c r="AV10" s="46"/>
      <c r="AW10" s="46"/>
      <c r="AX10" s="46"/>
      <c r="AY10" s="46"/>
      <c r="AZ10" s="46"/>
      <c r="BA10" s="46"/>
      <c r="BB10" s="46">
        <f>データ!X6</f>
        <v>3554.24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26</v>
      </c>
      <c r="BM14" s="77"/>
      <c r="BN14" s="77"/>
      <c r="BO14" s="77"/>
      <c r="BP14" s="77"/>
      <c r="BQ14" s="77"/>
      <c r="BR14" s="77"/>
      <c r="BS14" s="77"/>
      <c r="BT14" s="77"/>
      <c r="BU14" s="77"/>
      <c r="BV14" s="77"/>
      <c r="BW14" s="77"/>
      <c r="BX14" s="77"/>
      <c r="BY14" s="77"/>
      <c r="BZ14" s="78"/>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b8XMB7KfGLlY3a81pfJ1X29G5YkhB3X1OKlFpofdQ2wyZ7EOuzK2/YG6PSDwdSbfYpBUv0H8UQ3tslazdS97Aw==" saltValue="3AYwBoxS+gN41nsN9T/C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232319</v>
      </c>
      <c r="D6" s="33">
        <f t="shared" si="3"/>
        <v>46</v>
      </c>
      <c r="E6" s="33">
        <f t="shared" si="3"/>
        <v>17</v>
      </c>
      <c r="F6" s="33">
        <f t="shared" si="3"/>
        <v>1</v>
      </c>
      <c r="G6" s="33">
        <f t="shared" si="3"/>
        <v>0</v>
      </c>
      <c r="H6" s="33" t="str">
        <f t="shared" si="3"/>
        <v>愛知県　田原市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69.48</v>
      </c>
      <c r="P6" s="34">
        <f t="shared" si="3"/>
        <v>54.6</v>
      </c>
      <c r="Q6" s="34">
        <f t="shared" si="3"/>
        <v>77.39</v>
      </c>
      <c r="R6" s="34">
        <f t="shared" si="3"/>
        <v>1728</v>
      </c>
      <c r="S6" s="34">
        <f t="shared" si="3"/>
        <v>60895</v>
      </c>
      <c r="T6" s="34">
        <f t="shared" si="3"/>
        <v>191.12</v>
      </c>
      <c r="U6" s="34">
        <f t="shared" si="3"/>
        <v>318.62</v>
      </c>
      <c r="V6" s="34">
        <f t="shared" si="3"/>
        <v>33090</v>
      </c>
      <c r="W6" s="34">
        <f t="shared" si="3"/>
        <v>9.31</v>
      </c>
      <c r="X6" s="34">
        <f t="shared" si="3"/>
        <v>3554.24</v>
      </c>
      <c r="Y6" s="35" t="str">
        <f>IF(Y7="",NA(),Y7)</f>
        <v>-</v>
      </c>
      <c r="Z6" s="35" t="str">
        <f t="shared" ref="Z6:AH6" si="4">IF(Z7="",NA(),Z7)</f>
        <v>-</v>
      </c>
      <c r="AA6" s="35" t="str">
        <f t="shared" si="4"/>
        <v>-</v>
      </c>
      <c r="AB6" s="35" t="str">
        <f t="shared" si="4"/>
        <v>-</v>
      </c>
      <c r="AC6" s="35">
        <f t="shared" si="4"/>
        <v>98.79</v>
      </c>
      <c r="AD6" s="35" t="str">
        <f t="shared" si="4"/>
        <v>-</v>
      </c>
      <c r="AE6" s="35" t="str">
        <f t="shared" si="4"/>
        <v>-</v>
      </c>
      <c r="AF6" s="35" t="str">
        <f t="shared" si="4"/>
        <v>-</v>
      </c>
      <c r="AG6" s="35" t="str">
        <f t="shared" si="4"/>
        <v>-</v>
      </c>
      <c r="AH6" s="35">
        <f t="shared" si="4"/>
        <v>109.91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9.42</v>
      </c>
      <c r="AT6" s="34" t="str">
        <f>IF(AT7="","",IF(AT7="-","【-】","【"&amp;SUBSTITUTE(TEXT(AT7,"#,##0.00"),"-","△")&amp;"】"))</f>
        <v>【3.64】</v>
      </c>
      <c r="AU6" s="35" t="str">
        <f>IF(AU7="",NA(),AU7)</f>
        <v>-</v>
      </c>
      <c r="AV6" s="35" t="str">
        <f t="shared" ref="AV6:BD6" si="6">IF(AV7="",NA(),AV7)</f>
        <v>-</v>
      </c>
      <c r="AW6" s="35" t="str">
        <f t="shared" si="6"/>
        <v>-</v>
      </c>
      <c r="AX6" s="35" t="str">
        <f t="shared" si="6"/>
        <v>-</v>
      </c>
      <c r="AY6" s="35">
        <f t="shared" si="6"/>
        <v>37.76</v>
      </c>
      <c r="AZ6" s="35" t="str">
        <f t="shared" si="6"/>
        <v>-</v>
      </c>
      <c r="BA6" s="35" t="str">
        <f t="shared" si="6"/>
        <v>-</v>
      </c>
      <c r="BB6" s="35" t="str">
        <f t="shared" si="6"/>
        <v>-</v>
      </c>
      <c r="BC6" s="35" t="str">
        <f t="shared" si="6"/>
        <v>-</v>
      </c>
      <c r="BD6" s="35">
        <f t="shared" si="6"/>
        <v>47.61</v>
      </c>
      <c r="BE6" s="34" t="str">
        <f>IF(BE7="","",IF(BE7="-","【-】","【"&amp;SUBSTITUTE(TEXT(BE7,"#,##0.00"),"-","△")&amp;"】"))</f>
        <v>【67.52】</v>
      </c>
      <c r="BF6" s="35" t="str">
        <f>IF(BF7="",NA(),BF7)</f>
        <v>-</v>
      </c>
      <c r="BG6" s="35" t="str">
        <f t="shared" ref="BG6:BO6" si="7">IF(BG7="",NA(),BG7)</f>
        <v>-</v>
      </c>
      <c r="BH6" s="35" t="str">
        <f t="shared" si="7"/>
        <v>-</v>
      </c>
      <c r="BI6" s="35" t="str">
        <f t="shared" si="7"/>
        <v>-</v>
      </c>
      <c r="BJ6" s="35">
        <f t="shared" si="7"/>
        <v>824.58</v>
      </c>
      <c r="BK6" s="35" t="str">
        <f t="shared" si="7"/>
        <v>-</v>
      </c>
      <c r="BL6" s="35" t="str">
        <f t="shared" si="7"/>
        <v>-</v>
      </c>
      <c r="BM6" s="35" t="str">
        <f t="shared" si="7"/>
        <v>-</v>
      </c>
      <c r="BN6" s="35" t="str">
        <f t="shared" si="7"/>
        <v>-</v>
      </c>
      <c r="BO6" s="35">
        <f t="shared" si="7"/>
        <v>1092.22</v>
      </c>
      <c r="BP6" s="34" t="str">
        <f>IF(BP7="","",IF(BP7="-","【-】","【"&amp;SUBSTITUTE(TEXT(BP7,"#,##0.00"),"-","△")&amp;"】"))</f>
        <v>【705.21】</v>
      </c>
      <c r="BQ6" s="35" t="str">
        <f>IF(BQ7="",NA(),BQ7)</f>
        <v>-</v>
      </c>
      <c r="BR6" s="35" t="str">
        <f t="shared" ref="BR6:BZ6" si="8">IF(BR7="",NA(),BR7)</f>
        <v>-</v>
      </c>
      <c r="BS6" s="35" t="str">
        <f t="shared" si="8"/>
        <v>-</v>
      </c>
      <c r="BT6" s="35" t="str">
        <f t="shared" si="8"/>
        <v>-</v>
      </c>
      <c r="BU6" s="35">
        <f t="shared" si="8"/>
        <v>70.91</v>
      </c>
      <c r="BV6" s="35" t="str">
        <f t="shared" si="8"/>
        <v>-</v>
      </c>
      <c r="BW6" s="35" t="str">
        <f t="shared" si="8"/>
        <v>-</v>
      </c>
      <c r="BX6" s="35" t="str">
        <f t="shared" si="8"/>
        <v>-</v>
      </c>
      <c r="BY6" s="35" t="str">
        <f t="shared" si="8"/>
        <v>-</v>
      </c>
      <c r="BZ6" s="35">
        <f t="shared" si="8"/>
        <v>97.53</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f t="shared" si="10"/>
        <v>94.62</v>
      </c>
      <c r="CR6" s="35" t="str">
        <f t="shared" si="10"/>
        <v>-</v>
      </c>
      <c r="CS6" s="35" t="str">
        <f t="shared" si="10"/>
        <v>-</v>
      </c>
      <c r="CT6" s="35" t="str">
        <f t="shared" si="10"/>
        <v>-</v>
      </c>
      <c r="CU6" s="35" t="str">
        <f t="shared" si="10"/>
        <v>-</v>
      </c>
      <c r="CV6" s="35">
        <f t="shared" si="10"/>
        <v>61.51</v>
      </c>
      <c r="CW6" s="34" t="str">
        <f>IF(CW7="","",IF(CW7="-","【-】","【"&amp;SUBSTITUTE(TEXT(CW7,"#,##0.00"),"-","△")&amp;"】"))</f>
        <v>【59.57】</v>
      </c>
      <c r="CX6" s="35" t="str">
        <f>IF(CX7="",NA(),CX7)</f>
        <v>-</v>
      </c>
      <c r="CY6" s="35" t="str">
        <f t="shared" ref="CY6:DG6" si="11">IF(CY7="",NA(),CY7)</f>
        <v>-</v>
      </c>
      <c r="CZ6" s="35" t="str">
        <f t="shared" si="11"/>
        <v>-</v>
      </c>
      <c r="DA6" s="35" t="str">
        <f t="shared" si="11"/>
        <v>-</v>
      </c>
      <c r="DB6" s="35">
        <f t="shared" si="11"/>
        <v>90.62</v>
      </c>
      <c r="DC6" s="35" t="str">
        <f t="shared" si="11"/>
        <v>-</v>
      </c>
      <c r="DD6" s="35" t="str">
        <f t="shared" si="11"/>
        <v>-</v>
      </c>
      <c r="DE6" s="35" t="str">
        <f t="shared" si="11"/>
        <v>-</v>
      </c>
      <c r="DF6" s="35" t="str">
        <f t="shared" si="11"/>
        <v>-</v>
      </c>
      <c r="DG6" s="35">
        <f t="shared" si="11"/>
        <v>85.82</v>
      </c>
      <c r="DH6" s="34" t="str">
        <f>IF(DH7="","",IF(DH7="-","【-】","【"&amp;SUBSTITUTE(TEXT(DH7,"#,##0.00"),"-","△")&amp;"】"))</f>
        <v>【95.57】</v>
      </c>
      <c r="DI6" s="35" t="str">
        <f>IF(DI7="",NA(),DI7)</f>
        <v>-</v>
      </c>
      <c r="DJ6" s="35" t="str">
        <f t="shared" ref="DJ6:DR6" si="12">IF(DJ7="",NA(),DJ7)</f>
        <v>-</v>
      </c>
      <c r="DK6" s="35" t="str">
        <f t="shared" si="12"/>
        <v>-</v>
      </c>
      <c r="DL6" s="35" t="str">
        <f t="shared" si="12"/>
        <v>-</v>
      </c>
      <c r="DM6" s="35">
        <f t="shared" si="12"/>
        <v>4.7699999999999996</v>
      </c>
      <c r="DN6" s="35" t="str">
        <f t="shared" si="12"/>
        <v>-</v>
      </c>
      <c r="DO6" s="35" t="str">
        <f t="shared" si="12"/>
        <v>-</v>
      </c>
      <c r="DP6" s="35" t="str">
        <f t="shared" si="12"/>
        <v>-</v>
      </c>
      <c r="DQ6" s="35" t="str">
        <f t="shared" si="12"/>
        <v>-</v>
      </c>
      <c r="DR6" s="35">
        <f t="shared" si="12"/>
        <v>15.29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0.11</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232319</v>
      </c>
      <c r="D7" s="37">
        <v>46</v>
      </c>
      <c r="E7" s="37">
        <v>17</v>
      </c>
      <c r="F7" s="37">
        <v>1</v>
      </c>
      <c r="G7" s="37">
        <v>0</v>
      </c>
      <c r="H7" s="37" t="s">
        <v>96</v>
      </c>
      <c r="I7" s="37" t="s">
        <v>97</v>
      </c>
      <c r="J7" s="37" t="s">
        <v>98</v>
      </c>
      <c r="K7" s="37" t="s">
        <v>99</v>
      </c>
      <c r="L7" s="37" t="s">
        <v>100</v>
      </c>
      <c r="M7" s="37" t="s">
        <v>101</v>
      </c>
      <c r="N7" s="38" t="s">
        <v>102</v>
      </c>
      <c r="O7" s="38">
        <v>69.48</v>
      </c>
      <c r="P7" s="38">
        <v>54.6</v>
      </c>
      <c r="Q7" s="38">
        <v>77.39</v>
      </c>
      <c r="R7" s="38">
        <v>1728</v>
      </c>
      <c r="S7" s="38">
        <v>60895</v>
      </c>
      <c r="T7" s="38">
        <v>191.12</v>
      </c>
      <c r="U7" s="38">
        <v>318.62</v>
      </c>
      <c r="V7" s="38">
        <v>33090</v>
      </c>
      <c r="W7" s="38">
        <v>9.31</v>
      </c>
      <c r="X7" s="38">
        <v>3554.24</v>
      </c>
      <c r="Y7" s="38" t="s">
        <v>102</v>
      </c>
      <c r="Z7" s="38" t="s">
        <v>102</v>
      </c>
      <c r="AA7" s="38" t="s">
        <v>102</v>
      </c>
      <c r="AB7" s="38" t="s">
        <v>102</v>
      </c>
      <c r="AC7" s="38">
        <v>98.79</v>
      </c>
      <c r="AD7" s="38" t="s">
        <v>102</v>
      </c>
      <c r="AE7" s="38" t="s">
        <v>102</v>
      </c>
      <c r="AF7" s="38" t="s">
        <v>102</v>
      </c>
      <c r="AG7" s="38" t="s">
        <v>102</v>
      </c>
      <c r="AH7" s="38">
        <v>109.91</v>
      </c>
      <c r="AI7" s="38">
        <v>106.67</v>
      </c>
      <c r="AJ7" s="38" t="s">
        <v>102</v>
      </c>
      <c r="AK7" s="38" t="s">
        <v>102</v>
      </c>
      <c r="AL7" s="38" t="s">
        <v>102</v>
      </c>
      <c r="AM7" s="38" t="s">
        <v>102</v>
      </c>
      <c r="AN7" s="38">
        <v>0</v>
      </c>
      <c r="AO7" s="38" t="s">
        <v>102</v>
      </c>
      <c r="AP7" s="38" t="s">
        <v>102</v>
      </c>
      <c r="AQ7" s="38" t="s">
        <v>102</v>
      </c>
      <c r="AR7" s="38" t="s">
        <v>102</v>
      </c>
      <c r="AS7" s="38">
        <v>9.42</v>
      </c>
      <c r="AT7" s="38">
        <v>3.64</v>
      </c>
      <c r="AU7" s="38" t="s">
        <v>102</v>
      </c>
      <c r="AV7" s="38" t="s">
        <v>102</v>
      </c>
      <c r="AW7" s="38" t="s">
        <v>102</v>
      </c>
      <c r="AX7" s="38" t="s">
        <v>102</v>
      </c>
      <c r="AY7" s="38">
        <v>37.76</v>
      </c>
      <c r="AZ7" s="38" t="s">
        <v>102</v>
      </c>
      <c r="BA7" s="38" t="s">
        <v>102</v>
      </c>
      <c r="BB7" s="38" t="s">
        <v>102</v>
      </c>
      <c r="BC7" s="38" t="s">
        <v>102</v>
      </c>
      <c r="BD7" s="38">
        <v>47.61</v>
      </c>
      <c r="BE7" s="38">
        <v>67.52</v>
      </c>
      <c r="BF7" s="38" t="s">
        <v>102</v>
      </c>
      <c r="BG7" s="38" t="s">
        <v>102</v>
      </c>
      <c r="BH7" s="38" t="s">
        <v>102</v>
      </c>
      <c r="BI7" s="38" t="s">
        <v>102</v>
      </c>
      <c r="BJ7" s="38">
        <v>824.58</v>
      </c>
      <c r="BK7" s="38" t="s">
        <v>102</v>
      </c>
      <c r="BL7" s="38" t="s">
        <v>102</v>
      </c>
      <c r="BM7" s="38" t="s">
        <v>102</v>
      </c>
      <c r="BN7" s="38" t="s">
        <v>102</v>
      </c>
      <c r="BO7" s="38">
        <v>1092.22</v>
      </c>
      <c r="BP7" s="38">
        <v>705.21</v>
      </c>
      <c r="BQ7" s="38" t="s">
        <v>102</v>
      </c>
      <c r="BR7" s="38" t="s">
        <v>102</v>
      </c>
      <c r="BS7" s="38" t="s">
        <v>102</v>
      </c>
      <c r="BT7" s="38" t="s">
        <v>102</v>
      </c>
      <c r="BU7" s="38">
        <v>70.91</v>
      </c>
      <c r="BV7" s="38" t="s">
        <v>102</v>
      </c>
      <c r="BW7" s="38" t="s">
        <v>102</v>
      </c>
      <c r="BX7" s="38" t="s">
        <v>102</v>
      </c>
      <c r="BY7" s="38" t="s">
        <v>102</v>
      </c>
      <c r="BZ7" s="38">
        <v>97.53</v>
      </c>
      <c r="CA7" s="38">
        <v>98.96</v>
      </c>
      <c r="CB7" s="38" t="s">
        <v>102</v>
      </c>
      <c r="CC7" s="38" t="s">
        <v>102</v>
      </c>
      <c r="CD7" s="38" t="s">
        <v>102</v>
      </c>
      <c r="CE7" s="38" t="s">
        <v>102</v>
      </c>
      <c r="CF7" s="38">
        <v>150</v>
      </c>
      <c r="CG7" s="38" t="s">
        <v>102</v>
      </c>
      <c r="CH7" s="38" t="s">
        <v>102</v>
      </c>
      <c r="CI7" s="38" t="s">
        <v>102</v>
      </c>
      <c r="CJ7" s="38" t="s">
        <v>102</v>
      </c>
      <c r="CK7" s="38">
        <v>155.83000000000001</v>
      </c>
      <c r="CL7" s="38">
        <v>134.52000000000001</v>
      </c>
      <c r="CM7" s="38" t="s">
        <v>102</v>
      </c>
      <c r="CN7" s="38" t="s">
        <v>102</v>
      </c>
      <c r="CO7" s="38" t="s">
        <v>102</v>
      </c>
      <c r="CP7" s="38" t="s">
        <v>102</v>
      </c>
      <c r="CQ7" s="38">
        <v>94.62</v>
      </c>
      <c r="CR7" s="38" t="s">
        <v>102</v>
      </c>
      <c r="CS7" s="38" t="s">
        <v>102</v>
      </c>
      <c r="CT7" s="38" t="s">
        <v>102</v>
      </c>
      <c r="CU7" s="38" t="s">
        <v>102</v>
      </c>
      <c r="CV7" s="38">
        <v>61.51</v>
      </c>
      <c r="CW7" s="38">
        <v>59.57</v>
      </c>
      <c r="CX7" s="38" t="s">
        <v>102</v>
      </c>
      <c r="CY7" s="38" t="s">
        <v>102</v>
      </c>
      <c r="CZ7" s="38" t="s">
        <v>102</v>
      </c>
      <c r="DA7" s="38" t="s">
        <v>102</v>
      </c>
      <c r="DB7" s="38">
        <v>90.62</v>
      </c>
      <c r="DC7" s="38" t="s">
        <v>102</v>
      </c>
      <c r="DD7" s="38" t="s">
        <v>102</v>
      </c>
      <c r="DE7" s="38" t="s">
        <v>102</v>
      </c>
      <c r="DF7" s="38" t="s">
        <v>102</v>
      </c>
      <c r="DG7" s="38">
        <v>85.82</v>
      </c>
      <c r="DH7" s="38">
        <v>95.57</v>
      </c>
      <c r="DI7" s="38" t="s">
        <v>102</v>
      </c>
      <c r="DJ7" s="38" t="s">
        <v>102</v>
      </c>
      <c r="DK7" s="38" t="s">
        <v>102</v>
      </c>
      <c r="DL7" s="38" t="s">
        <v>102</v>
      </c>
      <c r="DM7" s="38">
        <v>4.7699999999999996</v>
      </c>
      <c r="DN7" s="38" t="s">
        <v>102</v>
      </c>
      <c r="DO7" s="38" t="s">
        <v>102</v>
      </c>
      <c r="DP7" s="38" t="s">
        <v>102</v>
      </c>
      <c r="DQ7" s="38" t="s">
        <v>102</v>
      </c>
      <c r="DR7" s="38">
        <v>15.29</v>
      </c>
      <c r="DS7" s="38">
        <v>36.520000000000003</v>
      </c>
      <c r="DT7" s="38" t="s">
        <v>102</v>
      </c>
      <c r="DU7" s="38" t="s">
        <v>102</v>
      </c>
      <c r="DV7" s="38" t="s">
        <v>102</v>
      </c>
      <c r="DW7" s="38" t="s">
        <v>102</v>
      </c>
      <c r="DX7" s="38">
        <v>0</v>
      </c>
      <c r="DY7" s="38" t="s">
        <v>102</v>
      </c>
      <c r="DZ7" s="38" t="s">
        <v>102</v>
      </c>
      <c r="EA7" s="38" t="s">
        <v>102</v>
      </c>
      <c r="EB7" s="38" t="s">
        <v>102</v>
      </c>
      <c r="EC7" s="38">
        <v>0.11</v>
      </c>
      <c r="ED7" s="38">
        <v>5.72</v>
      </c>
      <c r="EE7" s="38" t="s">
        <v>102</v>
      </c>
      <c r="EF7" s="38" t="s">
        <v>102</v>
      </c>
      <c r="EG7" s="38" t="s">
        <v>102</v>
      </c>
      <c r="EH7" s="38" t="s">
        <v>102</v>
      </c>
      <c r="EI7" s="38">
        <v>0</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2022-01-19T04:02:25Z</cp:lastPrinted>
  <dcterms:created xsi:type="dcterms:W3CDTF">2021-12-03T07:14:11Z</dcterms:created>
  <dcterms:modified xsi:type="dcterms:W3CDTF">2022-02-03T10:11:22Z</dcterms:modified>
  <cp:category/>
</cp:coreProperties>
</file>