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6_公開用データ\03 公共下水道\"/>
    </mc:Choice>
  </mc:AlternateContent>
  <xr:revisionPtr revIDLastSave="0" documentId="13_ncr:1_{2C8E8EF6-2F45-42A8-8AF5-B2383ABC957C}" xr6:coauthVersionLast="47" xr6:coauthVersionMax="47" xr10:uidLastSave="{00000000-0000-0000-0000-000000000000}"/>
  <workbookProtection workbookAlgorithmName="SHA-512" workbookHashValue="tIe1aN2C9AdQK91s8i5ITN0Da6Tu2OSLOWwDNiQfSAJVHUfTc7zDg6irDnor/38v0wkVc63LJ/uMFBTSdQNpoQ==" workbookSaltValue="9j0aTTAFdmPRaY0HpKkNNg==" workbookSpinCount="100000" lockStructure="1"/>
  <bookViews>
    <workbookView xWindow="-108" yWindow="-108" windowWidth="27288" windowHeight="17664"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I10"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<sst xmlns="http://schemas.openxmlformats.org/spreadsheetml/2006/main" count="253" uniqueCount="116">
  <si>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</si>
  <si>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</si>
  <si>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</si>
  <si>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</si>
  <si>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</si>
  <si>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</si>
  <si>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</si>
  <si>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</si>
  <si>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</si>
  <si>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</si>
  <si>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</si>
  <si>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</si>
  <si>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</si>
  <si>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</si>
  <si>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</si>
  <si>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</si>
  <si>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</si>
  <si>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</si>
  <si>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</si>
  <si>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</si>
  <si>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</si>
  <si>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</si>
  <si>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</si>
  <si>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</si>
  <si>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</si>
  <si>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</si>
  <si>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</si>
  <si>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</si>
  <si>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</si>
  <si>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</si>
  <si>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</si>
  <si>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</si>
  <si>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</si>
  <si>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</si>
  <si>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</si>
  <si>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</si>
  <si>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</si>
  <si>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</si>
  <si>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</si>
  <si>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</si>
  <si>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</si>
  <si>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</si>
  <si>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</si>
  <si>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</si>
  <si>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</si>
  <si>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</si>
  <si>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</si>
  <si>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</si>
  <si>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</si>
  <si>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</si>
  <si>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</si>
  <si>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</si>
  <si>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</si>
  <si>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</si>
  <si>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</si>
  <si>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</si>
  <si>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</si>
  <si>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</si>
  <si>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</si>
  <si>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</si>
  <si>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</si>
  <si>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</si>
  <si>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</si>
  <si>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</si>
  <si>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</si>
  <si>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</si>
  <si>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</si>
  <si>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</si>
  <si>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</si>
  <si>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</si>
  <si>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</si>
  <si>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</si>
  <si>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</si>
  <si>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</si>
  <si>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</si>
  <si>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</si>
  <si>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</si>
  <si>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</si>
  <si>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</si>
  <si>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</si>
  <si>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</si>
  <si>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</si>
  <si>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</si>
  <si>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</si>
  <si>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</si>
  <si>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</si>
  <si>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</si>
  <si>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</si>
  <si>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</si>
  <si>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</si>
  <si>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</si>
  <si>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</si>
  <si>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</si>
  <si>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</si>
  <si>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</si>
  <si>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</si>
  <si>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</si>
  <si>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</si>
  <si>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</si>
  <si>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</si>
  <si>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</si>
  <si>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</si>
  <si>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</si>
  <si>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</si>
  <si>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</si>
  <si>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</si>
  <si>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</si>
  <si>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</si>
  <si>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</si>
  <si>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</si>
  <si>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</si>
  <si>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</si>
  <si>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</si>
  <si>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本市下水道事業会計は、令和2年4月1日より、地方公営企業法を全適用し、公営企業会計へ移行しているため、移行後の数値のみが記載されている。
　①経常収支比率は、107.44％で、100%を上回っているものの、⑤経費回収率が類似団体と比較し低くなっていることから、経費削減、使用料改定及び水洗化率の向上など、経営状況の改善を進める必要がある。
　③流動比率は、57.04％となっているが、これは流動負債に建設改良費等の財源に充てた企業債が含まれていることによる影響が大きい。また、⑥汚水処理原価は、類似団体と比較すると低い数値となっている。
　今後も水洗化率の向上、維持管理費の削減に努めるとともに使用料の改定について進めていく必要がある。
　④企業債残高対事業規模比率は、類似団体の平均値と比較すると低い数値となっている。償還額に対し借入額が下回っており、今後も企業債残高は減少する見込みである。
　⑦施設利用率については、類似団体と比較して高い数値であるが、今後は人口減少等により、有収水量の減少が予想される。そのため接続数等を注視し、引き続き不明水対策を行っていく必要がある。
　⑧水洗化率は、微増し類似団体と比較して同水準の数値であるが、引き続き啓発活動を行い水洗化率を上げていく必要がある。</t>
    <rPh sb="298" eb="301">
      <t>シヨウリョウ</t>
    </rPh>
    <rPh sb="302" eb="304">
      <t>カイテイ</t>
    </rPh>
    <rPh sb="308" eb="309">
      <t>スス</t>
    </rPh>
    <rPh sb="469" eb="470">
      <t>ヒ</t>
    </rPh>
    <rPh sb="471" eb="472">
      <t>ツヅ</t>
    </rPh>
    <rPh sb="484" eb="486">
      <t>ヒツヨウ</t>
    </rPh>
    <rPh sb="499" eb="501">
      <t>ビゾウ</t>
    </rPh>
    <rPh sb="511" eb="514">
      <t>ドウスイジュン</t>
    </rPh>
    <phoneticPr fontId="4"/>
  </si>
  <si>
    <t>　公共下水道施設は、平成3年度から順次供用を開始し、最も古い施設で30年が経過している。
　現時点の管渠供用年数は施設耐用年数（50年）の半分以上を経過しており、今後は老朽化に伴う更新が課題となってくる。持続可能な公共下水道事業を実現していくために、ストックマネジメント手法を取り入れて状態監視保全等の維持管理を行い、管路施設の長寿命化に取り組む必要がある。</t>
    <rPh sb="71" eb="73">
      <t>イジョウ</t>
    </rPh>
    <rPh sb="74" eb="76">
      <t>ケイカ</t>
    </rPh>
    <rPh sb="81" eb="83">
      <t>コンゴ</t>
    </rPh>
    <rPh sb="88" eb="89">
      <t>トモナ</t>
    </rPh>
    <rPh sb="90" eb="92">
      <t>コウシン</t>
    </rPh>
    <rPh sb="149" eb="150">
      <t>トウ</t>
    </rPh>
    <rPh sb="156" eb="157">
      <t>オコナ</t>
    </rPh>
    <rPh sb="173" eb="175">
      <t>ヒツヨウ</t>
    </rPh>
    <phoneticPr fontId="4"/>
  </si>
  <si>
    <t xml:space="preserve">
　本市では、経営判断に必要な損益の認識、資産・負債等を正確に把握する必要があることから、令和2年4月1日から地方公営企業法を適用した。
　施設整備は概ね完了しており、維持管理が中心となっている。
 今後は、引き続き水洗化率の向上に努めるとともに使用料改定を進め、下水道使用料の安定的な確保と汚水処理に係る経費削減による経費回収率の向上に取り組む必要がある。
　令和2年度経営戦略策定済み。令和6年度見直し予定。令和8年度に料金改定を行う。</t>
    <rPh sb="72" eb="74">
      <t>セイビ</t>
    </rPh>
    <rPh sb="104" eb="105">
      <t>ヒ</t>
    </rPh>
    <rPh sb="106" eb="107">
      <t>ツヅ</t>
    </rPh>
    <rPh sb="116" eb="117">
      <t>ツト</t>
    </rPh>
    <rPh sb="123" eb="126">
      <t>シヨウリョウ</t>
    </rPh>
    <rPh sb="126" eb="128">
      <t>カイテイ</t>
    </rPh>
    <rPh sb="129" eb="130">
      <t>スス</t>
    </rPh>
    <rPh sb="173" eb="175">
      <t>ヒツヨウ</t>
    </rPh>
    <rPh sb="206" eb="207">
      <t>レイ</t>
    </rPh>
    <rPh sb="207" eb="208">
      <t>ワ</t>
    </rPh>
    <rPh sb="209" eb="211">
      <t>ネンド</t>
    </rPh>
    <rPh sb="212" eb="214">
      <t>リョウキン</t>
    </rPh>
    <rPh sb="214" eb="216">
      <t>カイテイ</t>
    </rPh>
    <rPh sb="217" eb="21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</si>
</sst>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B98-4CAF-A8B8-2E0C05CC91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0.17</c:v>
                </c:pt>
                <c:pt idx="3">
                  <c:v>0.13</c:v>
                </c:pt>
                <c:pt idx="4">
                  <c:v>0.06</c:v>
                </c:pt>
              </c:numCache>
            </c:numRef>
          </c:val>
          <c:smooth val="0"/>
          <c:extLst>
            <c:ext xmlns:c16="http://schemas.microsoft.com/office/drawing/2014/chart" uri="{C3380CC4-5D6E-409C-BE32-E72D297353CC}">
              <c16:uniqueId val="{00000001-FB98-4CAF-A8B8-2E0C05CC91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61.23</c:v>
                </c:pt>
                <c:pt idx="2">
                  <c:v>63.52</c:v>
                </c:pt>
                <c:pt idx="3">
                  <c:v>65.569999999999993</c:v>
                </c:pt>
                <c:pt idx="4">
                  <c:v>64.81</c:v>
                </c:pt>
              </c:numCache>
            </c:numRef>
          </c:val>
          <c:extLst>
            <c:ext xmlns:c16="http://schemas.microsoft.com/office/drawing/2014/chart" uri="{C3380CC4-5D6E-409C-BE32-E72D297353CC}">
              <c16:uniqueId val="{00000000-23E6-4B4A-88E2-5D07E0F356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61.51</c:v>
                </c:pt>
                <c:pt idx="2">
                  <c:v>64.92</c:v>
                </c:pt>
                <c:pt idx="3">
                  <c:v>64.14</c:v>
                </c:pt>
                <c:pt idx="4">
                  <c:v>63.71</c:v>
                </c:pt>
              </c:numCache>
            </c:numRef>
          </c:val>
          <c:smooth val="0"/>
          <c:extLst>
            <c:ext xmlns:c16="http://schemas.microsoft.com/office/drawing/2014/chart" uri="{C3380CC4-5D6E-409C-BE32-E72D297353CC}">
              <c16:uniqueId val="{00000001-23E6-4B4A-88E2-5D07E0F356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90.62</c:v>
                </c:pt>
                <c:pt idx="2">
                  <c:v>91.28</c:v>
                </c:pt>
                <c:pt idx="3">
                  <c:v>91.54</c:v>
                </c:pt>
                <c:pt idx="4">
                  <c:v>92.03</c:v>
                </c:pt>
              </c:numCache>
            </c:numRef>
          </c:val>
          <c:extLst>
            <c:ext xmlns:c16="http://schemas.microsoft.com/office/drawing/2014/chart" uri="{C3380CC4-5D6E-409C-BE32-E72D297353CC}">
              <c16:uniqueId val="{00000000-F2A3-4C39-BD98-3863F9AD7E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85.82</c:v>
                </c:pt>
                <c:pt idx="2">
                  <c:v>92.88</c:v>
                </c:pt>
                <c:pt idx="3">
                  <c:v>92.9</c:v>
                </c:pt>
                <c:pt idx="4">
                  <c:v>92.89</c:v>
                </c:pt>
              </c:numCache>
            </c:numRef>
          </c:val>
          <c:smooth val="0"/>
          <c:extLst>
            <c:ext xmlns:c16="http://schemas.microsoft.com/office/drawing/2014/chart" uri="{C3380CC4-5D6E-409C-BE32-E72D297353CC}">
              <c16:uniqueId val="{00000001-F2A3-4C39-BD98-3863F9AD7E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98.79</c:v>
                </c:pt>
                <c:pt idx="2">
                  <c:v>106.13</c:v>
                </c:pt>
                <c:pt idx="3">
                  <c:v>103.2</c:v>
                </c:pt>
                <c:pt idx="4">
                  <c:v>107.44</c:v>
                </c:pt>
              </c:numCache>
            </c:numRef>
          </c:val>
          <c:extLst>
            <c:ext xmlns:c16="http://schemas.microsoft.com/office/drawing/2014/chart" uri="{C3380CC4-5D6E-409C-BE32-E72D297353CC}">
              <c16:uniqueId val="{00000000-028B-4469-94F8-66A492597EC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109.91</c:v>
                </c:pt>
                <c:pt idx="2">
                  <c:v>108.04</c:v>
                </c:pt>
                <c:pt idx="3">
                  <c:v>107.49</c:v>
                </c:pt>
                <c:pt idx="4">
                  <c:v>107.64</c:v>
                </c:pt>
              </c:numCache>
            </c:numRef>
          </c:val>
          <c:smooth val="0"/>
          <c:extLst>
            <c:ext xmlns:c16="http://schemas.microsoft.com/office/drawing/2014/chart" uri="{C3380CC4-5D6E-409C-BE32-E72D297353CC}">
              <c16:uniqueId val="{00000001-028B-4469-94F8-66A492597EC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4.7699999999999996</c:v>
                </c:pt>
                <c:pt idx="2">
                  <c:v>9.0500000000000007</c:v>
                </c:pt>
                <c:pt idx="3">
                  <c:v>13.22</c:v>
                </c:pt>
                <c:pt idx="4">
                  <c:v>17</c:v>
                </c:pt>
              </c:numCache>
            </c:numRef>
          </c:val>
          <c:extLst>
            <c:ext xmlns:c16="http://schemas.microsoft.com/office/drawing/2014/chart" uri="{C3380CC4-5D6E-409C-BE32-E72D297353CC}">
              <c16:uniqueId val="{00000000-9199-4EEC-8EFC-725DCCCE1F8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15.29</c:v>
                </c:pt>
                <c:pt idx="2">
                  <c:v>25.66</c:v>
                </c:pt>
                <c:pt idx="3">
                  <c:v>27.46</c:v>
                </c:pt>
                <c:pt idx="4">
                  <c:v>29.93</c:v>
                </c:pt>
              </c:numCache>
            </c:numRef>
          </c:val>
          <c:smooth val="0"/>
          <c:extLst>
            <c:ext xmlns:c16="http://schemas.microsoft.com/office/drawing/2014/chart" uri="{C3380CC4-5D6E-409C-BE32-E72D297353CC}">
              <c16:uniqueId val="{00000001-9199-4EEC-8EFC-725DCCCE1F8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DC1-469F-A50D-2573F9215F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0.11</c:v>
                </c:pt>
                <c:pt idx="2">
                  <c:v>1.61</c:v>
                </c:pt>
                <c:pt idx="3">
                  <c:v>2.08</c:v>
                </c:pt>
                <c:pt idx="4">
                  <c:v>2.74</c:v>
                </c:pt>
              </c:numCache>
            </c:numRef>
          </c:val>
          <c:smooth val="0"/>
          <c:extLst>
            <c:ext xmlns:c16="http://schemas.microsoft.com/office/drawing/2014/chart" uri="{C3380CC4-5D6E-409C-BE32-E72D297353CC}">
              <c16:uniqueId val="{00000001-6DC1-469F-A50D-2573F9215F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965-4188-A47E-8C98F4A9C1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9.42</c:v>
                </c:pt>
                <c:pt idx="2">
                  <c:v>4.49</c:v>
                </c:pt>
                <c:pt idx="3">
                  <c:v>5.41</c:v>
                </c:pt>
                <c:pt idx="4">
                  <c:v>5.61</c:v>
                </c:pt>
              </c:numCache>
            </c:numRef>
          </c:val>
          <c:smooth val="0"/>
          <c:extLst>
            <c:ext xmlns:c16="http://schemas.microsoft.com/office/drawing/2014/chart" uri="{C3380CC4-5D6E-409C-BE32-E72D297353CC}">
              <c16:uniqueId val="{00000001-0965-4188-A47E-8C98F4A9C1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37.76</c:v>
                </c:pt>
                <c:pt idx="2">
                  <c:v>39.76</c:v>
                </c:pt>
                <c:pt idx="3">
                  <c:v>49.83</c:v>
                </c:pt>
                <c:pt idx="4">
                  <c:v>57.04</c:v>
                </c:pt>
              </c:numCache>
            </c:numRef>
          </c:val>
          <c:extLst>
            <c:ext xmlns:c16="http://schemas.microsoft.com/office/drawing/2014/chart" uri="{C3380CC4-5D6E-409C-BE32-E72D297353CC}">
              <c16:uniqueId val="{00000000-A550-4D2B-A397-395A010B9C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47.61</c:v>
                </c:pt>
                <c:pt idx="2">
                  <c:v>68.53</c:v>
                </c:pt>
                <c:pt idx="3">
                  <c:v>69.180000000000007</c:v>
                </c:pt>
                <c:pt idx="4">
                  <c:v>76.319999999999993</c:v>
                </c:pt>
              </c:numCache>
            </c:numRef>
          </c:val>
          <c:smooth val="0"/>
          <c:extLst>
            <c:ext xmlns:c16="http://schemas.microsoft.com/office/drawing/2014/chart" uri="{C3380CC4-5D6E-409C-BE32-E72D297353CC}">
              <c16:uniqueId val="{00000001-A550-4D2B-A397-395A010B9C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824.58</c:v>
                </c:pt>
                <c:pt idx="2">
                  <c:v>794.78</c:v>
                </c:pt>
                <c:pt idx="3">
                  <c:v>711.31</c:v>
                </c:pt>
                <c:pt idx="4">
                  <c:v>686.53</c:v>
                </c:pt>
              </c:numCache>
            </c:numRef>
          </c:val>
          <c:extLst>
            <c:ext xmlns:c16="http://schemas.microsoft.com/office/drawing/2014/chart" uri="{C3380CC4-5D6E-409C-BE32-E72D297353CC}">
              <c16:uniqueId val="{00000000-5041-47A7-BC27-4DF5806156B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1092.22</c:v>
                </c:pt>
                <c:pt idx="2">
                  <c:v>825.1</c:v>
                </c:pt>
                <c:pt idx="3">
                  <c:v>789.87</c:v>
                </c:pt>
                <c:pt idx="4">
                  <c:v>749.43</c:v>
                </c:pt>
              </c:numCache>
            </c:numRef>
          </c:val>
          <c:smooth val="0"/>
          <c:extLst>
            <c:ext xmlns:c16="http://schemas.microsoft.com/office/drawing/2014/chart" uri="{C3380CC4-5D6E-409C-BE32-E72D297353CC}">
              <c16:uniqueId val="{00000001-5041-47A7-BC27-4DF5806156B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70.91</c:v>
                </c:pt>
                <c:pt idx="2">
                  <c:v>71.38</c:v>
                </c:pt>
                <c:pt idx="3">
                  <c:v>71.400000000000006</c:v>
                </c:pt>
                <c:pt idx="4">
                  <c:v>71.95</c:v>
                </c:pt>
              </c:numCache>
            </c:numRef>
          </c:val>
          <c:extLst>
            <c:ext xmlns:c16="http://schemas.microsoft.com/office/drawing/2014/chart" uri="{C3380CC4-5D6E-409C-BE32-E72D297353CC}">
              <c16:uniqueId val="{00000000-BD07-4726-9B0F-BC6CDFEA394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97.53</c:v>
                </c:pt>
                <c:pt idx="2">
                  <c:v>97.07</c:v>
                </c:pt>
                <c:pt idx="3">
                  <c:v>98.06</c:v>
                </c:pt>
                <c:pt idx="4">
                  <c:v>98.46</c:v>
                </c:pt>
              </c:numCache>
            </c:numRef>
          </c:val>
          <c:smooth val="0"/>
          <c:extLst>
            <c:ext xmlns:c16="http://schemas.microsoft.com/office/drawing/2014/chart" uri="{C3380CC4-5D6E-409C-BE32-E72D297353CC}">
              <c16:uniqueId val="{00000001-BD07-4726-9B0F-BC6CDFEA394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150</c:v>
                </c:pt>
              </c:numCache>
            </c:numRef>
          </c:val>
          <c:extLst>
            <c:ext xmlns:c16="http://schemas.microsoft.com/office/drawing/2014/chart" uri="{C3380CC4-5D6E-409C-BE32-E72D297353CC}">
              <c16:uniqueId val="{00000000-122A-4C2C-BFC7-B97219642E3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155.83000000000001</c:v>
                </c:pt>
                <c:pt idx="2">
                  <c:v>157.81</c:v>
                </c:pt>
                <c:pt idx="3">
                  <c:v>157.37</c:v>
                </c:pt>
                <c:pt idx="4">
                  <c:v>157.44999999999999</c:v>
                </c:pt>
              </c:numCache>
            </c:numRef>
          </c:val>
          <c:smooth val="0"/>
          <c:extLst>
            <c:ext xmlns:c16="http://schemas.microsoft.com/office/drawing/2014/chart" uri="{C3380CC4-5D6E-409C-BE32-E72D297353CC}">
              <c16:uniqueId val="{00000001-122A-4C2C-BFC7-B97219642E3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田原市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58855</v>
      </c>
      <c r="AM8" s="36"/>
      <c r="AN8" s="36"/>
      <c r="AO8" s="36"/>
      <c r="AP8" s="36"/>
      <c r="AQ8" s="36"/>
      <c r="AR8" s="36"/>
      <c r="AS8" s="36"/>
      <c r="AT8" s="37">
        <f>データ!T6</f>
        <v>191.11</v>
      </c>
      <c r="AU8" s="37"/>
      <c r="AV8" s="37"/>
      <c r="AW8" s="37"/>
      <c r="AX8" s="37"/>
      <c r="AY8" s="37"/>
      <c r="AZ8" s="37"/>
      <c r="BA8" s="37"/>
      <c r="BB8" s="37">
        <f>データ!U6</f>
        <v>307.95999999999998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69.510000000000005</v>
      </c>
      <c r="J10" s="37"/>
      <c r="K10" s="37"/>
      <c r="L10" s="37"/>
      <c r="M10" s="37"/>
      <c r="N10" s="37"/>
      <c r="O10" s="37"/>
      <c r="P10" s="37">
        <f>データ!P6</f>
        <v>55.92</v>
      </c>
      <c r="Q10" s="37"/>
      <c r="R10" s="37"/>
      <c r="S10" s="37"/>
      <c r="T10" s="37"/>
      <c r="U10" s="37"/>
      <c r="V10" s="37"/>
      <c r="W10" s="37">
        <f>データ!Q6</f>
        <v>73.3</v>
      </c>
      <c r="X10" s="37"/>
      <c r="Y10" s="37"/>
      <c r="Z10" s="37"/>
      <c r="AA10" s="37"/>
      <c r="AB10" s="37"/>
      <c r="AC10" s="37"/>
      <c r="AD10" s="36">
        <f>データ!R6</f>
        <v>1728</v>
      </c>
      <c r="AE10" s="36"/>
      <c r="AF10" s="36"/>
      <c r="AG10" s="36"/>
      <c r="AH10" s="36"/>
      <c r="AI10" s="36"/>
      <c r="AJ10" s="36"/>
      <c r="AK10" s="2"/>
      <c r="AL10" s="36">
        <f>データ!V6</f>
        <v>32775</v>
      </c>
      <c r="AM10" s="36"/>
      <c r="AN10" s="36"/>
      <c r="AO10" s="36"/>
      <c r="AP10" s="36"/>
      <c r="AQ10" s="36"/>
      <c r="AR10" s="36"/>
      <c r="AS10" s="36"/>
      <c r="AT10" s="37">
        <f>データ!W6</f>
        <v>9.35</v>
      </c>
      <c r="AU10" s="37"/>
      <c r="AV10" s="37"/>
      <c r="AW10" s="37"/>
      <c r="AX10" s="37"/>
      <c r="AY10" s="37"/>
      <c r="AZ10" s="37"/>
      <c r="BA10" s="37"/>
      <c r="BB10" s="37">
        <f>データ!X6</f>
        <v>3505.35</v>
      </c>
      <c r="BC10" s="37"/>
      <c r="BD10" s="37"/>
      <c r="BE10" s="37"/>
      <c r="BF10" s="37"/>
      <c r="BG10" s="37"/>
      <c r="BH10" s="37"/>
      <c r="BI10" s="37"/>
      <c r="BJ10" s="2"/>
      <c r="BK10" s="2"/>
      <c r="BL10" s="52" t="s">
        <v>22</v>
      </c>
      <c r="BM10" s="53"/>
      <c r="BN10" s="60" t="s">
        <v>23</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2">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113</v>
      </c>
      <c r="BM16" s="55"/>
      <c r="BN16" s="55"/>
      <c r="BO16" s="55"/>
      <c r="BP16" s="55"/>
      <c r="BQ16" s="55"/>
      <c r="BR16" s="55"/>
      <c r="BS16" s="55"/>
      <c r="BT16" s="55"/>
      <c r="BU16" s="55"/>
      <c r="BV16" s="55"/>
      <c r="BW16" s="55"/>
      <c r="BX16" s="55"/>
      <c r="BY16" s="55"/>
      <c r="BZ16" s="5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114</v>
      </c>
      <c r="BM47" s="71"/>
      <c r="BN47" s="71"/>
      <c r="BO47" s="71"/>
      <c r="BP47" s="71"/>
      <c r="BQ47" s="71"/>
      <c r="BR47" s="71"/>
      <c r="BS47" s="71"/>
      <c r="BT47" s="71"/>
      <c r="BU47" s="71"/>
      <c r="BV47" s="71"/>
      <c r="BW47" s="71"/>
      <c r="BX47" s="71"/>
      <c r="BY47" s="71"/>
      <c r="BZ47" s="5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71"/>
      <c r="BN48" s="71"/>
      <c r="BO48" s="71"/>
      <c r="BP48" s="71"/>
      <c r="BQ48" s="71"/>
      <c r="BR48" s="71"/>
      <c r="BS48" s="71"/>
      <c r="BT48" s="71"/>
      <c r="BU48" s="71"/>
      <c r="BV48" s="71"/>
      <c r="BW48" s="71"/>
      <c r="BX48" s="71"/>
      <c r="BY48" s="71"/>
      <c r="BZ48" s="5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71"/>
      <c r="BN49" s="71"/>
      <c r="BO49" s="71"/>
      <c r="BP49" s="71"/>
      <c r="BQ49" s="71"/>
      <c r="BR49" s="71"/>
      <c r="BS49" s="71"/>
      <c r="BT49" s="71"/>
      <c r="BU49" s="71"/>
      <c r="BV49" s="71"/>
      <c r="BW49" s="71"/>
      <c r="BX49" s="71"/>
      <c r="BY49" s="71"/>
      <c r="BZ49" s="5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71"/>
      <c r="BN50" s="71"/>
      <c r="BO50" s="71"/>
      <c r="BP50" s="71"/>
      <c r="BQ50" s="71"/>
      <c r="BR50" s="71"/>
      <c r="BS50" s="71"/>
      <c r="BT50" s="71"/>
      <c r="BU50" s="71"/>
      <c r="BV50" s="71"/>
      <c r="BW50" s="71"/>
      <c r="BX50" s="71"/>
      <c r="BY50" s="71"/>
      <c r="BZ50" s="5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71"/>
      <c r="BN51" s="71"/>
      <c r="BO51" s="71"/>
      <c r="BP51" s="71"/>
      <c r="BQ51" s="71"/>
      <c r="BR51" s="71"/>
      <c r="BS51" s="71"/>
      <c r="BT51" s="71"/>
      <c r="BU51" s="71"/>
      <c r="BV51" s="71"/>
      <c r="BW51" s="71"/>
      <c r="BX51" s="71"/>
      <c r="BY51" s="71"/>
      <c r="BZ51" s="5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71"/>
      <c r="BN52" s="71"/>
      <c r="BO52" s="71"/>
      <c r="BP52" s="71"/>
      <c r="BQ52" s="71"/>
      <c r="BR52" s="71"/>
      <c r="BS52" s="71"/>
      <c r="BT52" s="71"/>
      <c r="BU52" s="71"/>
      <c r="BV52" s="71"/>
      <c r="BW52" s="71"/>
      <c r="BX52" s="71"/>
      <c r="BY52" s="71"/>
      <c r="BZ52" s="5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71"/>
      <c r="BN53" s="71"/>
      <c r="BO53" s="71"/>
      <c r="BP53" s="71"/>
      <c r="BQ53" s="71"/>
      <c r="BR53" s="71"/>
      <c r="BS53" s="71"/>
      <c r="BT53" s="71"/>
      <c r="BU53" s="71"/>
      <c r="BV53" s="71"/>
      <c r="BW53" s="71"/>
      <c r="BX53" s="71"/>
      <c r="BY53" s="71"/>
      <c r="BZ53" s="5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71"/>
      <c r="BN54" s="71"/>
      <c r="BO54" s="71"/>
      <c r="BP54" s="71"/>
      <c r="BQ54" s="71"/>
      <c r="BR54" s="71"/>
      <c r="BS54" s="71"/>
      <c r="BT54" s="71"/>
      <c r="BU54" s="71"/>
      <c r="BV54" s="71"/>
      <c r="BW54" s="71"/>
      <c r="BX54" s="71"/>
      <c r="BY54" s="71"/>
      <c r="BZ54" s="5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71"/>
      <c r="BN55" s="71"/>
      <c r="BO55" s="71"/>
      <c r="BP55" s="71"/>
      <c r="BQ55" s="71"/>
      <c r="BR55" s="71"/>
      <c r="BS55" s="71"/>
      <c r="BT55" s="71"/>
      <c r="BU55" s="71"/>
      <c r="BV55" s="71"/>
      <c r="BW55" s="71"/>
      <c r="BX55" s="71"/>
      <c r="BY55" s="71"/>
      <c r="BZ55" s="5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71"/>
      <c r="BN56" s="71"/>
      <c r="BO56" s="71"/>
      <c r="BP56" s="71"/>
      <c r="BQ56" s="71"/>
      <c r="BR56" s="71"/>
      <c r="BS56" s="71"/>
      <c r="BT56" s="71"/>
      <c r="BU56" s="71"/>
      <c r="BV56" s="71"/>
      <c r="BW56" s="71"/>
      <c r="BX56" s="71"/>
      <c r="BY56" s="71"/>
      <c r="BZ56" s="5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71"/>
      <c r="BN57" s="71"/>
      <c r="BO57" s="71"/>
      <c r="BP57" s="71"/>
      <c r="BQ57" s="71"/>
      <c r="BR57" s="71"/>
      <c r="BS57" s="71"/>
      <c r="BT57" s="71"/>
      <c r="BU57" s="71"/>
      <c r="BV57" s="71"/>
      <c r="BW57" s="71"/>
      <c r="BX57" s="71"/>
      <c r="BY57" s="71"/>
      <c r="BZ57" s="5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71"/>
      <c r="BN58" s="71"/>
      <c r="BO58" s="71"/>
      <c r="BP58" s="71"/>
      <c r="BQ58" s="71"/>
      <c r="BR58" s="71"/>
      <c r="BS58" s="71"/>
      <c r="BT58" s="71"/>
      <c r="BU58" s="71"/>
      <c r="BV58" s="71"/>
      <c r="BW58" s="71"/>
      <c r="BX58" s="71"/>
      <c r="BY58" s="71"/>
      <c r="BZ58" s="5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71"/>
      <c r="BN59" s="71"/>
      <c r="BO59" s="71"/>
      <c r="BP59" s="71"/>
      <c r="BQ59" s="71"/>
      <c r="BR59" s="71"/>
      <c r="BS59" s="71"/>
      <c r="BT59" s="71"/>
      <c r="BU59" s="71"/>
      <c r="BV59" s="71"/>
      <c r="BW59" s="71"/>
      <c r="BX59" s="71"/>
      <c r="BY59" s="71"/>
      <c r="BZ59" s="56"/>
    </row>
    <row r="60" spans="1:78" ht="13.5" customHeight="1" x14ac:dyDescent="0.2">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71"/>
      <c r="BN60" s="71"/>
      <c r="BO60" s="71"/>
      <c r="BP60" s="71"/>
      <c r="BQ60" s="71"/>
      <c r="BR60" s="71"/>
      <c r="BS60" s="71"/>
      <c r="BT60" s="71"/>
      <c r="BU60" s="71"/>
      <c r="BV60" s="71"/>
      <c r="BW60" s="71"/>
      <c r="BX60" s="71"/>
      <c r="BY60" s="71"/>
      <c r="BZ60" s="56"/>
    </row>
    <row r="61" spans="1:78" ht="13.5" customHeight="1" x14ac:dyDescent="0.2">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71"/>
      <c r="BN61" s="71"/>
      <c r="BO61" s="71"/>
      <c r="BP61" s="71"/>
      <c r="BQ61" s="71"/>
      <c r="BR61" s="71"/>
      <c r="BS61" s="71"/>
      <c r="BT61" s="71"/>
      <c r="BU61" s="71"/>
      <c r="BV61" s="71"/>
      <c r="BW61" s="71"/>
      <c r="BX61" s="71"/>
      <c r="BY61" s="71"/>
      <c r="BZ61" s="5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71"/>
      <c r="BN62" s="71"/>
      <c r="BO62" s="71"/>
      <c r="BP62" s="71"/>
      <c r="BQ62" s="71"/>
      <c r="BR62" s="71"/>
      <c r="BS62" s="71"/>
      <c r="BT62" s="71"/>
      <c r="BU62" s="71"/>
      <c r="BV62" s="71"/>
      <c r="BW62" s="71"/>
      <c r="BX62" s="71"/>
      <c r="BY62" s="71"/>
      <c r="BZ62" s="5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115</v>
      </c>
      <c r="BM66" s="71"/>
      <c r="BN66" s="71"/>
      <c r="BO66" s="71"/>
      <c r="BP66" s="71"/>
      <c r="BQ66" s="71"/>
      <c r="BR66" s="71"/>
      <c r="BS66" s="71"/>
      <c r="BT66" s="71"/>
      <c r="BU66" s="71"/>
      <c r="BV66" s="71"/>
      <c r="BW66" s="71"/>
      <c r="BX66" s="71"/>
      <c r="BY66" s="71"/>
      <c r="BZ66" s="5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71"/>
      <c r="BN67" s="71"/>
      <c r="BO67" s="71"/>
      <c r="BP67" s="71"/>
      <c r="BQ67" s="71"/>
      <c r="BR67" s="71"/>
      <c r="BS67" s="71"/>
      <c r="BT67" s="71"/>
      <c r="BU67" s="71"/>
      <c r="BV67" s="71"/>
      <c r="BW67" s="71"/>
      <c r="BX67" s="71"/>
      <c r="BY67" s="71"/>
      <c r="BZ67" s="5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71"/>
      <c r="BN68" s="71"/>
      <c r="BO68" s="71"/>
      <c r="BP68" s="71"/>
      <c r="BQ68" s="71"/>
      <c r="BR68" s="71"/>
      <c r="BS68" s="71"/>
      <c r="BT68" s="71"/>
      <c r="BU68" s="71"/>
      <c r="BV68" s="71"/>
      <c r="BW68" s="71"/>
      <c r="BX68" s="71"/>
      <c r="BY68" s="71"/>
      <c r="BZ68" s="5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71"/>
      <c r="BN69" s="71"/>
      <c r="BO69" s="71"/>
      <c r="BP69" s="71"/>
      <c r="BQ69" s="71"/>
      <c r="BR69" s="71"/>
      <c r="BS69" s="71"/>
      <c r="BT69" s="71"/>
      <c r="BU69" s="71"/>
      <c r="BV69" s="71"/>
      <c r="BW69" s="71"/>
      <c r="BX69" s="71"/>
      <c r="BY69" s="71"/>
      <c r="BZ69" s="5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71"/>
      <c r="BN70" s="71"/>
      <c r="BO70" s="71"/>
      <c r="BP70" s="71"/>
      <c r="BQ70" s="71"/>
      <c r="BR70" s="71"/>
      <c r="BS70" s="71"/>
      <c r="BT70" s="71"/>
      <c r="BU70" s="71"/>
      <c r="BV70" s="71"/>
      <c r="BW70" s="71"/>
      <c r="BX70" s="71"/>
      <c r="BY70" s="71"/>
      <c r="BZ70" s="5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71"/>
      <c r="BN71" s="71"/>
      <c r="BO71" s="71"/>
      <c r="BP71" s="71"/>
      <c r="BQ71" s="71"/>
      <c r="BR71" s="71"/>
      <c r="BS71" s="71"/>
      <c r="BT71" s="71"/>
      <c r="BU71" s="71"/>
      <c r="BV71" s="71"/>
      <c r="BW71" s="71"/>
      <c r="BX71" s="71"/>
      <c r="BY71" s="71"/>
      <c r="BZ71" s="5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71"/>
      <c r="BN72" s="71"/>
      <c r="BO72" s="71"/>
      <c r="BP72" s="71"/>
      <c r="BQ72" s="71"/>
      <c r="BR72" s="71"/>
      <c r="BS72" s="71"/>
      <c r="BT72" s="71"/>
      <c r="BU72" s="71"/>
      <c r="BV72" s="71"/>
      <c r="BW72" s="71"/>
      <c r="BX72" s="71"/>
      <c r="BY72" s="71"/>
      <c r="BZ72" s="5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71"/>
      <c r="BN73" s="71"/>
      <c r="BO73" s="71"/>
      <c r="BP73" s="71"/>
      <c r="BQ73" s="71"/>
      <c r="BR73" s="71"/>
      <c r="BS73" s="71"/>
      <c r="BT73" s="71"/>
      <c r="BU73" s="71"/>
      <c r="BV73" s="71"/>
      <c r="BW73" s="71"/>
      <c r="BX73" s="71"/>
      <c r="BY73" s="71"/>
      <c r="BZ73" s="5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71"/>
      <c r="BN74" s="71"/>
      <c r="BO74" s="71"/>
      <c r="BP74" s="71"/>
      <c r="BQ74" s="71"/>
      <c r="BR74" s="71"/>
      <c r="BS74" s="71"/>
      <c r="BT74" s="71"/>
      <c r="BU74" s="71"/>
      <c r="BV74" s="71"/>
      <c r="BW74" s="71"/>
      <c r="BX74" s="71"/>
      <c r="BY74" s="71"/>
      <c r="BZ74" s="5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71"/>
      <c r="BN75" s="71"/>
      <c r="BO75" s="71"/>
      <c r="BP75" s="71"/>
      <c r="BQ75" s="71"/>
      <c r="BR75" s="71"/>
      <c r="BS75" s="71"/>
      <c r="BT75" s="71"/>
      <c r="BU75" s="71"/>
      <c r="BV75" s="71"/>
      <c r="BW75" s="71"/>
      <c r="BX75" s="71"/>
      <c r="BY75" s="71"/>
      <c r="BZ75" s="5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71"/>
      <c r="BN76" s="71"/>
      <c r="BO76" s="71"/>
      <c r="BP76" s="71"/>
      <c r="BQ76" s="71"/>
      <c r="BR76" s="71"/>
      <c r="BS76" s="71"/>
      <c r="BT76" s="71"/>
      <c r="BU76" s="71"/>
      <c r="BV76" s="71"/>
      <c r="BW76" s="71"/>
      <c r="BX76" s="71"/>
      <c r="BY76" s="71"/>
      <c r="BZ76" s="5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71"/>
      <c r="BN77" s="71"/>
      <c r="BO77" s="71"/>
      <c r="BP77" s="71"/>
      <c r="BQ77" s="71"/>
      <c r="BR77" s="71"/>
      <c r="BS77" s="71"/>
      <c r="BT77" s="71"/>
      <c r="BU77" s="71"/>
      <c r="BV77" s="71"/>
      <c r="BW77" s="71"/>
      <c r="BX77" s="71"/>
      <c r="BY77" s="71"/>
      <c r="BZ77" s="5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71"/>
      <c r="BN78" s="71"/>
      <c r="BO78" s="71"/>
      <c r="BP78" s="71"/>
      <c r="BQ78" s="71"/>
      <c r="BR78" s="71"/>
      <c r="BS78" s="71"/>
      <c r="BT78" s="71"/>
      <c r="BU78" s="71"/>
      <c r="BV78" s="71"/>
      <c r="BW78" s="71"/>
      <c r="BX78" s="71"/>
      <c r="BY78" s="71"/>
      <c r="BZ78" s="5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71"/>
      <c r="BN79" s="71"/>
      <c r="BO79" s="71"/>
      <c r="BP79" s="71"/>
      <c r="BQ79" s="71"/>
      <c r="BR79" s="71"/>
      <c r="BS79" s="71"/>
      <c r="BT79" s="71"/>
      <c r="BU79" s="71"/>
      <c r="BV79" s="71"/>
      <c r="BW79" s="71"/>
      <c r="BX79" s="71"/>
      <c r="BY79" s="71"/>
      <c r="BZ79" s="5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71"/>
      <c r="BN80" s="71"/>
      <c r="BO80" s="71"/>
      <c r="BP80" s="71"/>
      <c r="BQ80" s="71"/>
      <c r="BR80" s="71"/>
      <c r="BS80" s="71"/>
      <c r="BT80" s="71"/>
      <c r="BU80" s="71"/>
      <c r="BV80" s="71"/>
      <c r="BW80" s="71"/>
      <c r="BX80" s="71"/>
      <c r="BY80" s="71"/>
      <c r="BZ80" s="5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71"/>
      <c r="BN81" s="71"/>
      <c r="BO81" s="71"/>
      <c r="BP81" s="71"/>
      <c r="BQ81" s="71"/>
      <c r="BR81" s="71"/>
      <c r="BS81" s="71"/>
      <c r="BT81" s="71"/>
      <c r="BU81" s="71"/>
      <c r="BV81" s="71"/>
      <c r="BW81" s="71"/>
      <c r="BX81" s="71"/>
      <c r="BY81" s="71"/>
      <c r="BZ81" s="5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nQK3P/k9vEJEfjnn7tV4H/tiDD77Pxa/giCDX8ABenBUwBSa1OlYllUvX5Svl8QGQQbmQw1y1HoREAv5Taq4g==" saltValue="42eixEb6i3MZALKAD9e6fQ=="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232319</v>
      </c>
      <c r="D6" s="19">
        <f t="shared" si="3"/>
        <v>46</v>
      </c>
      <c r="E6" s="19">
        <f t="shared" si="3"/>
        <v>17</v>
      </c>
      <c r="F6" s="19">
        <f t="shared" si="3"/>
        <v>1</v>
      </c>
      <c r="G6" s="19">
        <f t="shared" si="3"/>
        <v>0</v>
      </c>
      <c r="H6" s="19" t="str">
        <f t="shared" si="3"/>
        <v>愛知県　田原市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69.510000000000005</v>
      </c>
      <c r="P6" s="20">
        <f t="shared" si="3"/>
        <v>55.92</v>
      </c>
      <c r="Q6" s="20">
        <f t="shared" si="3"/>
        <v>73.3</v>
      </c>
      <c r="R6" s="20">
        <f t="shared" si="3"/>
        <v>1728</v>
      </c>
      <c r="S6" s="20">
        <f t="shared" si="3"/>
        <v>58855</v>
      </c>
      <c r="T6" s="20">
        <f t="shared" si="3"/>
        <v>191.11</v>
      </c>
      <c r="U6" s="20">
        <f t="shared" si="3"/>
        <v>307.95999999999998</v>
      </c>
      <c r="V6" s="20">
        <f t="shared" si="3"/>
        <v>32775</v>
      </c>
      <c r="W6" s="20">
        <f t="shared" si="3"/>
        <v>9.35</v>
      </c>
      <c r="X6" s="20">
        <f t="shared" si="3"/>
        <v>3505.35</v>
      </c>
      <c r="Y6" s="21" t="str">
        <f>IF(Y7="",NA(),Y7)</f>
        <v>-</v>
      </c>
      <c r="Z6" s="21">
        <f t="shared" ref="Z6:AH6" si="4">IF(Z7="",NA(),Z7)</f>
        <v>98.79</v>
      </c>
      <c r="AA6" s="21">
        <f t="shared" si="4"/>
        <v>106.13</v>
      </c>
      <c r="AB6" s="21">
        <f t="shared" si="4"/>
        <v>103.2</v>
      </c>
      <c r="AC6" s="21">
        <f t="shared" si="4"/>
        <v>107.44</v>
      </c>
      <c r="AD6" s="21" t="str">
        <f t="shared" si="4"/>
        <v>-</v>
      </c>
      <c r="AE6" s="21">
        <f t="shared" si="4"/>
        <v>109.91</v>
      </c>
      <c r="AF6" s="21">
        <f t="shared" si="4"/>
        <v>108.04</v>
      </c>
      <c r="AG6" s="21">
        <f t="shared" si="4"/>
        <v>107.49</v>
      </c>
      <c r="AH6" s="21">
        <f t="shared" si="4"/>
        <v>107.64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9.42</v>
      </c>
      <c r="AQ6" s="21">
        <f t="shared" si="5"/>
        <v>4.49</v>
      </c>
      <c r="AR6" s="21">
        <f t="shared" si="5"/>
        <v>5.41</v>
      </c>
      <c r="AS6" s="21">
        <f t="shared" si="5"/>
        <v>5.61</v>
      </c>
      <c r="AT6" s="20" t="str">
        <f>IF(AT7="","",IF(AT7="-","【-】","【"&amp;SUBSTITUTE(TEXT(AT7,"#,##0.00"),"-","△")&amp;"】"))</f>
        <v>【3.03】</v>
      </c>
      <c r="AU6" s="21" t="str">
        <f>IF(AU7="",NA(),AU7)</f>
        <v>-</v>
      </c>
      <c r="AV6" s="21">
        <f t="shared" ref="AV6:BD6" si="6">IF(AV7="",NA(),AV7)</f>
        <v>37.76</v>
      </c>
      <c r="AW6" s="21">
        <f t="shared" si="6"/>
        <v>39.76</v>
      </c>
      <c r="AX6" s="21">
        <f t="shared" si="6"/>
        <v>49.83</v>
      </c>
      <c r="AY6" s="21">
        <f t="shared" si="6"/>
        <v>57.04</v>
      </c>
      <c r="AZ6" s="21" t="str">
        <f t="shared" si="6"/>
        <v>-</v>
      </c>
      <c r="BA6" s="21">
        <f t="shared" si="6"/>
        <v>47.61</v>
      </c>
      <c r="BB6" s="21">
        <f t="shared" si="6"/>
        <v>68.53</v>
      </c>
      <c r="BC6" s="21">
        <f t="shared" si="6"/>
        <v>69.180000000000007</v>
      </c>
      <c r="BD6" s="21">
        <f t="shared" si="6"/>
        <v>76.319999999999993</v>
      </c>
      <c r="BE6" s="20" t="str">
        <f>IF(BE7="","",IF(BE7="-","【-】","【"&amp;SUBSTITUTE(TEXT(BE7,"#,##0.00"),"-","△")&amp;"】"))</f>
        <v>【78.43】</v>
      </c>
      <c r="BF6" s="21" t="str">
        <f>IF(BF7="",NA(),BF7)</f>
        <v>-</v>
      </c>
      <c r="BG6" s="21">
        <f t="shared" ref="BG6:BO6" si="7">IF(BG7="",NA(),BG7)</f>
        <v>824.58</v>
      </c>
      <c r="BH6" s="21">
        <f t="shared" si="7"/>
        <v>794.78</v>
      </c>
      <c r="BI6" s="21">
        <f t="shared" si="7"/>
        <v>711.31</v>
      </c>
      <c r="BJ6" s="21">
        <f t="shared" si="7"/>
        <v>686.53</v>
      </c>
      <c r="BK6" s="21" t="str">
        <f t="shared" si="7"/>
        <v>-</v>
      </c>
      <c r="BL6" s="21">
        <f t="shared" si="7"/>
        <v>1092.22</v>
      </c>
      <c r="BM6" s="21">
        <f t="shared" si="7"/>
        <v>825.1</v>
      </c>
      <c r="BN6" s="21">
        <f t="shared" si="7"/>
        <v>789.87</v>
      </c>
      <c r="BO6" s="21">
        <f t="shared" si="7"/>
        <v>749.43</v>
      </c>
      <c r="BP6" s="20" t="str">
        <f>IF(BP7="","",IF(BP7="-","【-】","【"&amp;SUBSTITUTE(TEXT(BP7,"#,##0.00"),"-","△")&amp;"】"))</f>
        <v>【630.82】</v>
      </c>
      <c r="BQ6" s="21" t="str">
        <f>IF(BQ7="",NA(),BQ7)</f>
        <v>-</v>
      </c>
      <c r="BR6" s="21">
        <f t="shared" ref="BR6:BZ6" si="8">IF(BR7="",NA(),BR7)</f>
        <v>70.91</v>
      </c>
      <c r="BS6" s="21">
        <f t="shared" si="8"/>
        <v>71.38</v>
      </c>
      <c r="BT6" s="21">
        <f t="shared" si="8"/>
        <v>71.400000000000006</v>
      </c>
      <c r="BU6" s="21">
        <f t="shared" si="8"/>
        <v>71.95</v>
      </c>
      <c r="BV6" s="21" t="str">
        <f t="shared" si="8"/>
        <v>-</v>
      </c>
      <c r="BW6" s="21">
        <f t="shared" si="8"/>
        <v>97.53</v>
      </c>
      <c r="BX6" s="21">
        <f t="shared" si="8"/>
        <v>97.07</v>
      </c>
      <c r="BY6" s="21">
        <f t="shared" si="8"/>
        <v>98.06</v>
      </c>
      <c r="BZ6" s="21">
        <f t="shared" si="8"/>
        <v>98.46</v>
      </c>
      <c r="CA6" s="20" t="str">
        <f>IF(CA7="","",IF(CA7="-","【-】","【"&amp;SUBSTITUTE(TEXT(CA7,"#,##0.00"),"-","△")&amp;"】"))</f>
        <v>【97.81】</v>
      </c>
      <c r="CB6" s="21" t="str">
        <f>IF(CB7="",NA(),CB7)</f>
        <v>-</v>
      </c>
      <c r="CC6" s="21">
        <f t="shared" ref="CC6:CK6" si="9">IF(CC7="",NA(),CC7)</f>
        <v>150</v>
      </c>
      <c r="CD6" s="21">
        <f t="shared" si="9"/>
        <v>150</v>
      </c>
      <c r="CE6" s="21">
        <f t="shared" si="9"/>
        <v>150</v>
      </c>
      <c r="CF6" s="21">
        <f t="shared" si="9"/>
        <v>150</v>
      </c>
      <c r="CG6" s="21" t="str">
        <f t="shared" si="9"/>
        <v>-</v>
      </c>
      <c r="CH6" s="21">
        <f t="shared" si="9"/>
        <v>155.83000000000001</v>
      </c>
      <c r="CI6" s="21">
        <f t="shared" si="9"/>
        <v>157.81</v>
      </c>
      <c r="CJ6" s="21">
        <f t="shared" si="9"/>
        <v>157.37</v>
      </c>
      <c r="CK6" s="21">
        <f t="shared" si="9"/>
        <v>157.44999999999999</v>
      </c>
      <c r="CL6" s="20" t="str">
        <f>IF(CL7="","",IF(CL7="-","【-】","【"&amp;SUBSTITUTE(TEXT(CL7,"#,##0.00"),"-","△")&amp;"】"))</f>
        <v>【138.75】</v>
      </c>
      <c r="CM6" s="21" t="str">
        <f>IF(CM7="",NA(),CM7)</f>
        <v>-</v>
      </c>
      <c r="CN6" s="21">
        <f t="shared" ref="CN6:CV6" si="10">IF(CN7="",NA(),CN7)</f>
        <v>61.23</v>
      </c>
      <c r="CO6" s="21">
        <f t="shared" si="10"/>
        <v>63.52</v>
      </c>
      <c r="CP6" s="21">
        <f t="shared" si="10"/>
        <v>65.569999999999993</v>
      </c>
      <c r="CQ6" s="21">
        <f t="shared" si="10"/>
        <v>64.81</v>
      </c>
      <c r="CR6" s="21" t="str">
        <f t="shared" si="10"/>
        <v>-</v>
      </c>
      <c r="CS6" s="21">
        <f t="shared" si="10"/>
        <v>61.51</v>
      </c>
      <c r="CT6" s="21">
        <f t="shared" si="10"/>
        <v>64.92</v>
      </c>
      <c r="CU6" s="21">
        <f t="shared" si="10"/>
        <v>64.14</v>
      </c>
      <c r="CV6" s="21">
        <f t="shared" si="10"/>
        <v>63.71</v>
      </c>
      <c r="CW6" s="20" t="str">
        <f>IF(CW7="","",IF(CW7="-","【-】","【"&amp;SUBSTITUTE(TEXT(CW7,"#,##0.00"),"-","△")&amp;"】"))</f>
        <v>【58.94】</v>
      </c>
      <c r="CX6" s="21" t="str">
        <f>IF(CX7="",NA(),CX7)</f>
        <v>-</v>
      </c>
      <c r="CY6" s="21">
        <f t="shared" ref="CY6:DG6" si="11">IF(CY7="",NA(),CY7)</f>
        <v>90.62</v>
      </c>
      <c r="CZ6" s="21">
        <f t="shared" si="11"/>
        <v>91.28</v>
      </c>
      <c r="DA6" s="21">
        <f t="shared" si="11"/>
        <v>91.54</v>
      </c>
      <c r="DB6" s="21">
        <f t="shared" si="11"/>
        <v>92.03</v>
      </c>
      <c r="DC6" s="21" t="str">
        <f t="shared" si="11"/>
        <v>-</v>
      </c>
      <c r="DD6" s="21">
        <f t="shared" si="11"/>
        <v>85.82</v>
      </c>
      <c r="DE6" s="21">
        <f t="shared" si="11"/>
        <v>92.88</v>
      </c>
      <c r="DF6" s="21">
        <f t="shared" si="11"/>
        <v>92.9</v>
      </c>
      <c r="DG6" s="21">
        <f t="shared" si="11"/>
        <v>92.89</v>
      </c>
      <c r="DH6" s="20" t="str">
        <f>IF(DH7="","",IF(DH7="-","【-】","【"&amp;SUBSTITUTE(TEXT(DH7,"#,##0.00"),"-","△")&amp;"】"))</f>
        <v>【95.91】</v>
      </c>
      <c r="DI6" s="21" t="str">
        <f>IF(DI7="",NA(),DI7)</f>
        <v>-</v>
      </c>
      <c r="DJ6" s="21">
        <f t="shared" ref="DJ6:DR6" si="12">IF(DJ7="",NA(),DJ7)</f>
        <v>4.7699999999999996</v>
      </c>
      <c r="DK6" s="21">
        <f t="shared" si="12"/>
        <v>9.0500000000000007</v>
      </c>
      <c r="DL6" s="21">
        <f t="shared" si="12"/>
        <v>13.22</v>
      </c>
      <c r="DM6" s="21">
        <f t="shared" si="12"/>
        <v>17</v>
      </c>
      <c r="DN6" s="21" t="str">
        <f t="shared" si="12"/>
        <v>-</v>
      </c>
      <c r="DO6" s="21">
        <f t="shared" si="12"/>
        <v>15.29</v>
      </c>
      <c r="DP6" s="21">
        <f t="shared" si="12"/>
        <v>25.66</v>
      </c>
      <c r="DQ6" s="21">
        <f t="shared" si="12"/>
        <v>27.46</v>
      </c>
      <c r="DR6" s="21">
        <f t="shared" si="12"/>
        <v>29.93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0.11</v>
      </c>
      <c r="EA6" s="21">
        <f t="shared" si="13"/>
        <v>1.61</v>
      </c>
      <c r="EB6" s="21">
        <f t="shared" si="13"/>
        <v>2.08</v>
      </c>
      <c r="EC6" s="21">
        <f t="shared" si="13"/>
        <v>2.74</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0.15</v>
      </c>
      <c r="EL6" s="21">
        <f t="shared" si="14"/>
        <v>0.17</v>
      </c>
      <c r="EM6" s="21">
        <f t="shared" si="14"/>
        <v>0.13</v>
      </c>
      <c r="EN6" s="21">
        <f t="shared" si="14"/>
        <v>0.06</v>
      </c>
      <c r="EO6" s="20" t="str">
        <f>IF(EO7="","",IF(EO7="-","【-】","【"&amp;SUBSTITUTE(TEXT(EO7,"#,##0.00"),"-","△")&amp;"】"))</f>
        <v>【0.22】</v>
      </c>
    </row>
    <row r="7" spans="1:148" s="22" customFormat="1" x14ac:dyDescent="0.2">
      <c r="A7" s="14"/>
      <c r="B7" s="23">
        <v>2023</v>
      </c>
      <c r="C7" s="23">
        <v>232319</v>
      </c>
      <c r="D7" s="23">
        <v>46</v>
      </c>
      <c r="E7" s="23">
        <v>17</v>
      </c>
      <c r="F7" s="23">
        <v>1</v>
      </c>
      <c r="G7" s="23">
        <v>0</v>
      </c>
      <c r="H7" s="23" t="s">
        <v>96</v>
      </c>
      <c r="I7" s="23" t="s">
        <v>97</v>
      </c>
      <c r="J7" s="23" t="s">
        <v>98</v>
      </c>
      <c r="K7" s="23" t="s">
        <v>99</v>
      </c>
      <c r="L7" s="23" t="s">
        <v>100</v>
      </c>
      <c r="M7" s="23" t="s">
        <v>101</v>
      </c>
      <c r="N7" s="24" t="s">
        <v>102</v>
      </c>
      <c r="O7" s="24">
        <v>69.510000000000005</v>
      </c>
      <c r="P7" s="24">
        <v>55.92</v>
      </c>
      <c r="Q7" s="24">
        <v>73.3</v>
      </c>
      <c r="R7" s="24">
        <v>1728</v>
      </c>
      <c r="S7" s="24">
        <v>58855</v>
      </c>
      <c r="T7" s="24">
        <v>191.11</v>
      </c>
      <c r="U7" s="24">
        <v>307.95999999999998</v>
      </c>
      <c r="V7" s="24">
        <v>32775</v>
      </c>
      <c r="W7" s="24">
        <v>9.35</v>
      </c>
      <c r="X7" s="24">
        <v>3505.35</v>
      </c>
      <c r="Y7" s="24" t="s">
        <v>102</v>
      </c>
      <c r="Z7" s="24">
        <v>98.79</v>
      </c>
      <c r="AA7" s="24">
        <v>106.13</v>
      </c>
      <c r="AB7" s="24">
        <v>103.2</v>
      </c>
      <c r="AC7" s="24">
        <v>107.44</v>
      </c>
      <c r="AD7" s="24" t="s">
        <v>102</v>
      </c>
      <c r="AE7" s="24">
        <v>109.91</v>
      </c>
      <c r="AF7" s="24">
        <v>108.04</v>
      </c>
      <c r="AG7" s="24">
        <v>107.49</v>
      </c>
      <c r="AH7" s="24">
        <v>107.64</v>
      </c>
      <c r="AI7" s="24">
        <v>105.91</v>
      </c>
      <c r="AJ7" s="24" t="s">
        <v>102</v>
      </c>
      <c r="AK7" s="24">
        <v>0</v>
      </c>
      <c r="AL7" s="24">
        <v>0</v>
      </c>
      <c r="AM7" s="24">
        <v>0</v>
      </c>
      <c r="AN7" s="24">
        <v>0</v>
      </c>
      <c r="AO7" s="24" t="s">
        <v>102</v>
      </c>
      <c r="AP7" s="24">
        <v>9.42</v>
      </c>
      <c r="AQ7" s="24">
        <v>4.49</v>
      </c>
      <c r="AR7" s="24">
        <v>5.41</v>
      </c>
      <c r="AS7" s="24">
        <v>5.61</v>
      </c>
      <c r="AT7" s="24">
        <v>3.03</v>
      </c>
      <c r="AU7" s="24" t="s">
        <v>102</v>
      </c>
      <c r="AV7" s="24">
        <v>37.76</v>
      </c>
      <c r="AW7" s="24">
        <v>39.76</v>
      </c>
      <c r="AX7" s="24">
        <v>49.83</v>
      </c>
      <c r="AY7" s="24">
        <v>57.04</v>
      </c>
      <c r="AZ7" s="24" t="s">
        <v>102</v>
      </c>
      <c r="BA7" s="24">
        <v>47.61</v>
      </c>
      <c r="BB7" s="24">
        <v>68.53</v>
      </c>
      <c r="BC7" s="24">
        <v>69.180000000000007</v>
      </c>
      <c r="BD7" s="24">
        <v>76.319999999999993</v>
      </c>
      <c r="BE7" s="24">
        <v>78.430000000000007</v>
      </c>
      <c r="BF7" s="24" t="s">
        <v>102</v>
      </c>
      <c r="BG7" s="24">
        <v>824.58</v>
      </c>
      <c r="BH7" s="24">
        <v>794.78</v>
      </c>
      <c r="BI7" s="24">
        <v>711.31</v>
      </c>
      <c r="BJ7" s="24">
        <v>686.53</v>
      </c>
      <c r="BK7" s="24" t="s">
        <v>102</v>
      </c>
      <c r="BL7" s="24">
        <v>1092.22</v>
      </c>
      <c r="BM7" s="24">
        <v>825.1</v>
      </c>
      <c r="BN7" s="24">
        <v>789.87</v>
      </c>
      <c r="BO7" s="24">
        <v>749.43</v>
      </c>
      <c r="BP7" s="24">
        <v>630.82000000000005</v>
      </c>
      <c r="BQ7" s="24" t="s">
        <v>102</v>
      </c>
      <c r="BR7" s="24">
        <v>70.91</v>
      </c>
      <c r="BS7" s="24">
        <v>71.38</v>
      </c>
      <c r="BT7" s="24">
        <v>71.400000000000006</v>
      </c>
      <c r="BU7" s="24">
        <v>71.95</v>
      </c>
      <c r="BV7" s="24" t="s">
        <v>102</v>
      </c>
      <c r="BW7" s="24">
        <v>97.53</v>
      </c>
      <c r="BX7" s="24">
        <v>97.07</v>
      </c>
      <c r="BY7" s="24">
        <v>98.06</v>
      </c>
      <c r="BZ7" s="24">
        <v>98.46</v>
      </c>
      <c r="CA7" s="24">
        <v>97.81</v>
      </c>
      <c r="CB7" s="24" t="s">
        <v>102</v>
      </c>
      <c r="CC7" s="24">
        <v>150</v>
      </c>
      <c r="CD7" s="24">
        <v>150</v>
      </c>
      <c r="CE7" s="24">
        <v>150</v>
      </c>
      <c r="CF7" s="24">
        <v>150</v>
      </c>
      <c r="CG7" s="24" t="s">
        <v>102</v>
      </c>
      <c r="CH7" s="24">
        <v>155.83000000000001</v>
      </c>
      <c r="CI7" s="24">
        <v>157.81</v>
      </c>
      <c r="CJ7" s="24">
        <v>157.37</v>
      </c>
      <c r="CK7" s="24">
        <v>157.44999999999999</v>
      </c>
      <c r="CL7" s="24">
        <v>138.75</v>
      </c>
      <c r="CM7" s="24" t="s">
        <v>102</v>
      </c>
      <c r="CN7" s="24">
        <v>61.23</v>
      </c>
      <c r="CO7" s="24">
        <v>63.52</v>
      </c>
      <c r="CP7" s="24">
        <v>65.569999999999993</v>
      </c>
      <c r="CQ7" s="24">
        <v>64.81</v>
      </c>
      <c r="CR7" s="24" t="s">
        <v>102</v>
      </c>
      <c r="CS7" s="24">
        <v>61.51</v>
      </c>
      <c r="CT7" s="24">
        <v>64.92</v>
      </c>
      <c r="CU7" s="24">
        <v>64.14</v>
      </c>
      <c r="CV7" s="24">
        <v>63.71</v>
      </c>
      <c r="CW7" s="24">
        <v>58.94</v>
      </c>
      <c r="CX7" s="24" t="s">
        <v>102</v>
      </c>
      <c r="CY7" s="24">
        <v>90.62</v>
      </c>
      <c r="CZ7" s="24">
        <v>91.28</v>
      </c>
      <c r="DA7" s="24">
        <v>91.54</v>
      </c>
      <c r="DB7" s="24">
        <v>92.03</v>
      </c>
      <c r="DC7" s="24" t="s">
        <v>102</v>
      </c>
      <c r="DD7" s="24">
        <v>85.82</v>
      </c>
      <c r="DE7" s="24">
        <v>92.88</v>
      </c>
      <c r="DF7" s="24">
        <v>92.9</v>
      </c>
      <c r="DG7" s="24">
        <v>92.89</v>
      </c>
      <c r="DH7" s="24">
        <v>95.91</v>
      </c>
      <c r="DI7" s="24" t="s">
        <v>102</v>
      </c>
      <c r="DJ7" s="24">
        <v>4.7699999999999996</v>
      </c>
      <c r="DK7" s="24">
        <v>9.0500000000000007</v>
      </c>
      <c r="DL7" s="24">
        <v>13.22</v>
      </c>
      <c r="DM7" s="24">
        <v>17</v>
      </c>
      <c r="DN7" s="24" t="s">
        <v>102</v>
      </c>
      <c r="DO7" s="24">
        <v>15.29</v>
      </c>
      <c r="DP7" s="24">
        <v>25.66</v>
      </c>
      <c r="DQ7" s="24">
        <v>27.46</v>
      </c>
      <c r="DR7" s="24">
        <v>29.93</v>
      </c>
      <c r="DS7" s="24">
        <v>41.09</v>
      </c>
      <c r="DT7" s="24" t="s">
        <v>102</v>
      </c>
      <c r="DU7" s="24">
        <v>0</v>
      </c>
      <c r="DV7" s="24">
        <v>0</v>
      </c>
      <c r="DW7" s="24">
        <v>0</v>
      </c>
      <c r="DX7" s="24">
        <v>0</v>
      </c>
      <c r="DY7" s="24" t="s">
        <v>102</v>
      </c>
      <c r="DZ7" s="24">
        <v>0.11</v>
      </c>
      <c r="EA7" s="24">
        <v>1.61</v>
      </c>
      <c r="EB7" s="24">
        <v>2.08</v>
      </c>
      <c r="EC7" s="24">
        <v>2.74</v>
      </c>
      <c r="ED7" s="24">
        <v>8.68</v>
      </c>
      <c r="EE7" s="24" t="s">
        <v>102</v>
      </c>
      <c r="EF7" s="24">
        <v>0</v>
      </c>
      <c r="EG7" s="24">
        <v>0</v>
      </c>
      <c r="EH7" s="24">
        <v>0</v>
      </c>
      <c r="EI7" s="24">
        <v>0</v>
      </c>
      <c r="EJ7" s="24" t="s">
        <v>102</v>
      </c>
      <c r="EK7" s="24">
        <v>0.15</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2025-02-17T04:51:29Z</cp:lastPrinted>
  <dcterms:created xsi:type="dcterms:W3CDTF">2025-01-24T07:03:13Z</dcterms:created>
  <dcterms:modified xsi:type="dcterms:W3CDTF">2025-02-17T04:51:33Z</dcterms:modified>
  <cp:category/>
</cp:coreProperties>
</file>